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db3b3957d295b2e/2023_UNESCWA_ArabRegion_Project/2024.02 - regional workshop - jordan/regional data files/palestine aquifers/wtf-recharge analysis/western aquifer/"/>
    </mc:Choice>
  </mc:AlternateContent>
  <xr:revisionPtr revIDLastSave="917" documentId="13_ncr:40009_{48C7F31D-B84F-AD41-A1BD-C65838B17CA5}" xr6:coauthVersionLast="47" xr6:coauthVersionMax="47" xr10:uidLastSave="{A51938DD-3ED1-6B46-8E15-D7CC94F6E823}"/>
  <bookViews>
    <workbookView xWindow="9260" yWindow="1440" windowWidth="39260" windowHeight="22980" xr2:uid="{00000000-000D-0000-FFFF-FFFF00000000}"/>
  </bookViews>
  <sheets>
    <sheet name="gwsa-imputed" sheetId="23" r:id="rId1"/>
    <sheet name="Summary" sheetId="22" r:id="rId2"/>
    <sheet name="2002" sheetId="2" r:id="rId3"/>
    <sheet name="2003" sheetId="24" r:id="rId4"/>
    <sheet name="2004" sheetId="25" r:id="rId5"/>
    <sheet name="2005" sheetId="26" r:id="rId6"/>
    <sheet name="2006" sheetId="27" r:id="rId7"/>
    <sheet name="2007" sheetId="28" r:id="rId8"/>
    <sheet name="2008" sheetId="29" r:id="rId9"/>
    <sheet name="2009" sheetId="30" r:id="rId10"/>
    <sheet name="2010" sheetId="31" r:id="rId11"/>
    <sheet name="2011" sheetId="32" r:id="rId12"/>
    <sheet name="2012" sheetId="33" r:id="rId13"/>
    <sheet name="2013" sheetId="34" r:id="rId14"/>
    <sheet name="2014" sheetId="35" r:id="rId15"/>
    <sheet name="2015" sheetId="36" r:id="rId16"/>
    <sheet name="2016" sheetId="37" r:id="rId17"/>
    <sheet name="2017" sheetId="38" r:id="rId18"/>
    <sheet name="2018" sheetId="39" r:id="rId19"/>
    <sheet name="2019" sheetId="40" r:id="rId20"/>
    <sheet name="2020" sheetId="41" r:id="rId21"/>
    <sheet name="2021" sheetId="42" r:id="rId22"/>
  </sheets>
  <calcPr calcId="191029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42" l="1"/>
  <c r="G9" i="42"/>
  <c r="A4" i="42"/>
  <c r="G10" i="41"/>
  <c r="G9" i="41"/>
  <c r="A4" i="41"/>
  <c r="G10" i="40"/>
  <c r="G9" i="40"/>
  <c r="G13" i="40" s="1"/>
  <c r="A4" i="40"/>
  <c r="G10" i="39"/>
  <c r="G9" i="39"/>
  <c r="A4" i="39"/>
  <c r="G10" i="38"/>
  <c r="G9" i="38"/>
  <c r="A4" i="38"/>
  <c r="G10" i="37"/>
  <c r="G9" i="37"/>
  <c r="B4" i="37"/>
  <c r="A4" i="37"/>
  <c r="G10" i="36"/>
  <c r="G9" i="36"/>
  <c r="A4" i="36"/>
  <c r="G10" i="35"/>
  <c r="G9" i="35"/>
  <c r="A4" i="35"/>
  <c r="G10" i="34"/>
  <c r="G10" i="33"/>
  <c r="G10" i="32"/>
  <c r="G10" i="31"/>
  <c r="G10" i="30"/>
  <c r="G10" i="29"/>
  <c r="G10" i="28"/>
  <c r="G10" i="27"/>
  <c r="G10" i="26"/>
  <c r="F19" i="26"/>
  <c r="G10" i="25"/>
  <c r="G10" i="24"/>
  <c r="G10" i="2"/>
  <c r="G9" i="34"/>
  <c r="G13" i="34" s="1"/>
  <c r="A4" i="34"/>
  <c r="G9" i="33"/>
  <c r="A4" i="33"/>
  <c r="G9" i="32"/>
  <c r="A5" i="32"/>
  <c r="A4" i="32"/>
  <c r="G9" i="31"/>
  <c r="A4" i="31"/>
  <c r="G9" i="30"/>
  <c r="A4" i="30"/>
  <c r="G9" i="29"/>
  <c r="G13" i="29" s="1"/>
  <c r="A4" i="29"/>
  <c r="G9" i="28"/>
  <c r="A4" i="28"/>
  <c r="G9" i="27"/>
  <c r="A4" i="27"/>
  <c r="G9" i="26"/>
  <c r="A4" i="26"/>
  <c r="G9" i="25"/>
  <c r="G13" i="25" s="1"/>
  <c r="A4" i="25"/>
  <c r="G9" i="24"/>
  <c r="A4" i="24"/>
  <c r="C21" i="22" a="1"/>
  <c r="C15" i="22" a="1"/>
  <c r="C6" i="22" a="1"/>
  <c r="C10" i="22" a="1"/>
  <c r="G13" i="39" l="1"/>
  <c r="G13" i="37"/>
  <c r="G13" i="35"/>
  <c r="G13" i="32"/>
  <c r="G13" i="30"/>
  <c r="G13" i="28"/>
  <c r="G13" i="27"/>
  <c r="G13" i="24"/>
  <c r="G13" i="33"/>
  <c r="C21" i="22"/>
  <c r="C6" i="22"/>
  <c r="C15" i="22"/>
  <c r="C10" i="22"/>
  <c r="A5" i="42"/>
  <c r="B4" i="42"/>
  <c r="G13" i="41"/>
  <c r="A5" i="41"/>
  <c r="A6" i="41"/>
  <c r="G12" i="41"/>
  <c r="B4" i="41"/>
  <c r="A5" i="40"/>
  <c r="A6" i="40" s="1"/>
  <c r="A7" i="40" s="1"/>
  <c r="B5" i="40"/>
  <c r="G12" i="40"/>
  <c r="B4" i="40"/>
  <c r="A5" i="39"/>
  <c r="G12" i="39"/>
  <c r="B4" i="39"/>
  <c r="G13" i="38"/>
  <c r="A5" i="38"/>
  <c r="A6" i="38" s="1"/>
  <c r="A7" i="38"/>
  <c r="B6" i="38"/>
  <c r="B5" i="38"/>
  <c r="G12" i="38"/>
  <c r="B4" i="38"/>
  <c r="A5" i="37"/>
  <c r="A6" i="37" s="1"/>
  <c r="B6" i="37"/>
  <c r="B5" i="37"/>
  <c r="G12" i="37"/>
  <c r="G13" i="36"/>
  <c r="A5" i="36"/>
  <c r="A6" i="36"/>
  <c r="B5" i="36"/>
  <c r="G12" i="36"/>
  <c r="B4" i="36"/>
  <c r="A5" i="35"/>
  <c r="A6" i="35"/>
  <c r="A7" i="35" s="1"/>
  <c r="B7" i="35" s="1"/>
  <c r="B6" i="35"/>
  <c r="B5" i="35"/>
  <c r="G12" i="35"/>
  <c r="B4" i="35"/>
  <c r="G12" i="34"/>
  <c r="A5" i="34"/>
  <c r="A6" i="34" s="1"/>
  <c r="A7" i="34"/>
  <c r="B6" i="34"/>
  <c r="B5" i="34"/>
  <c r="B4" i="34"/>
  <c r="A5" i="33"/>
  <c r="A6" i="33" s="1"/>
  <c r="A7" i="33" s="1"/>
  <c r="B6" i="33"/>
  <c r="G12" i="33"/>
  <c r="B4" i="33"/>
  <c r="B5" i="33"/>
  <c r="B5" i="32"/>
  <c r="A6" i="32"/>
  <c r="G12" i="32"/>
  <c r="B4" i="32"/>
  <c r="G13" i="31"/>
  <c r="A5" i="31"/>
  <c r="A6" i="31" s="1"/>
  <c r="B6" i="31"/>
  <c r="A7" i="31"/>
  <c r="B5" i="31"/>
  <c r="G12" i="31"/>
  <c r="B4" i="31"/>
  <c r="A5" i="30"/>
  <c r="A6" i="30" s="1"/>
  <c r="A7" i="30" s="1"/>
  <c r="B6" i="30"/>
  <c r="B5" i="30"/>
  <c r="G12" i="30"/>
  <c r="B4" i="30"/>
  <c r="A5" i="29"/>
  <c r="A6" i="29" s="1"/>
  <c r="A7" i="29"/>
  <c r="B6" i="29"/>
  <c r="B5" i="29"/>
  <c r="B4" i="29"/>
  <c r="G12" i="29"/>
  <c r="A5" i="28"/>
  <c r="A6" i="28" s="1"/>
  <c r="A7" i="28"/>
  <c r="B6" i="28"/>
  <c r="B5" i="28"/>
  <c r="G12" i="28"/>
  <c r="B4" i="28"/>
  <c r="A5" i="27"/>
  <c r="B5" i="27"/>
  <c r="A6" i="27"/>
  <c r="G12" i="27"/>
  <c r="B4" i="27"/>
  <c r="G13" i="26"/>
  <c r="A5" i="26"/>
  <c r="A6" i="26"/>
  <c r="G12" i="26"/>
  <c r="B5" i="26"/>
  <c r="B4" i="26"/>
  <c r="A5" i="25"/>
  <c r="A6" i="25" s="1"/>
  <c r="A7" i="25"/>
  <c r="B6" i="25"/>
  <c r="B5" i="25"/>
  <c r="B4" i="25"/>
  <c r="G12" i="25"/>
  <c r="A5" i="24"/>
  <c r="A6" i="24" s="1"/>
  <c r="A7" i="24"/>
  <c r="B6" i="24"/>
  <c r="B5" i="24"/>
  <c r="G12" i="24"/>
  <c r="B4" i="24"/>
  <c r="B18" i="22" a="1"/>
  <c r="C11" i="22" a="1"/>
  <c r="C14" i="22" a="1"/>
  <c r="B17" i="22" a="1"/>
  <c r="B11" i="22" a="1"/>
  <c r="C22" i="22" a="1"/>
  <c r="C17" i="22" a="1"/>
  <c r="B9" i="22" a="1"/>
  <c r="B22" i="22" a="1"/>
  <c r="C16" i="22" a="1"/>
  <c r="B8" i="22" a="1"/>
  <c r="B14" i="22" a="1"/>
  <c r="B16" i="22" a="1"/>
  <c r="B7" i="22" a="1"/>
  <c r="B15" i="22" a="1"/>
  <c r="B20" i="22" a="1"/>
  <c r="B6" i="22" a="1"/>
  <c r="B13" i="22" a="1"/>
  <c r="B12" i="22" a="1"/>
  <c r="B10" i="22" a="1"/>
  <c r="C9" i="22" a="1"/>
  <c r="B21" i="22" a="1"/>
  <c r="C20" i="22" a="1"/>
  <c r="C7" i="22" a="1"/>
  <c r="C13" i="22" a="1"/>
  <c r="C19" i="22" a="1"/>
  <c r="C18" i="22" a="1"/>
  <c r="C8" i="22" a="1"/>
  <c r="C5" i="22" a="1"/>
  <c r="B19" i="22" a="1"/>
  <c r="C12" i="22" a="1"/>
  <c r="B5" i="22" a="1"/>
  <c r="B22" i="22" l="1"/>
  <c r="C22" i="22"/>
  <c r="B21" i="22"/>
  <c r="C20" i="22"/>
  <c r="B20" i="22"/>
  <c r="B19" i="22"/>
  <c r="C19" i="22"/>
  <c r="C18" i="22"/>
  <c r="B18" i="22"/>
  <c r="C17" i="22"/>
  <c r="B17" i="22"/>
  <c r="C16" i="22"/>
  <c r="B16" i="22"/>
  <c r="B15" i="22"/>
  <c r="C13" i="22"/>
  <c r="B13" i="22"/>
  <c r="C12" i="22"/>
  <c r="B12" i="22"/>
  <c r="C11" i="22"/>
  <c r="B11" i="22"/>
  <c r="B10" i="22"/>
  <c r="C9" i="22"/>
  <c r="B9" i="22"/>
  <c r="C8" i="22"/>
  <c r="B8" i="22"/>
  <c r="C7" i="22"/>
  <c r="B7" i="22"/>
  <c r="B6" i="22"/>
  <c r="C5" i="22"/>
  <c r="B5" i="22"/>
  <c r="B14" i="22"/>
  <c r="C14" i="22"/>
  <c r="B5" i="42"/>
  <c r="A6" i="42"/>
  <c r="B5" i="41"/>
  <c r="A7" i="41"/>
  <c r="B6" i="41"/>
  <c r="B6" i="40"/>
  <c r="B7" i="40"/>
  <c r="A8" i="40"/>
  <c r="B5" i="39"/>
  <c r="A6" i="39"/>
  <c r="A7" i="39"/>
  <c r="B6" i="39"/>
  <c r="B7" i="38"/>
  <c r="A8" i="38"/>
  <c r="A7" i="37"/>
  <c r="B7" i="37"/>
  <c r="A8" i="37"/>
  <c r="A7" i="36"/>
  <c r="B6" i="36"/>
  <c r="A8" i="35"/>
  <c r="A9" i="35"/>
  <c r="B8" i="35"/>
  <c r="B7" i="34"/>
  <c r="A8" i="34"/>
  <c r="B7" i="33"/>
  <c r="A8" i="33"/>
  <c r="B6" i="32"/>
  <c r="A7" i="32"/>
  <c r="B7" i="31"/>
  <c r="A8" i="31"/>
  <c r="B7" i="30"/>
  <c r="A8" i="30"/>
  <c r="B7" i="29"/>
  <c r="A8" i="29"/>
  <c r="B7" i="28"/>
  <c r="A8" i="28"/>
  <c r="A7" i="27"/>
  <c r="B6" i="27"/>
  <c r="A7" i="26"/>
  <c r="B6" i="26"/>
  <c r="B7" i="25"/>
  <c r="A8" i="25"/>
  <c r="B7" i="24"/>
  <c r="A8" i="24"/>
  <c r="A7" i="42" l="1"/>
  <c r="B6" i="42"/>
  <c r="B7" i="41"/>
  <c r="A8" i="41"/>
  <c r="A9" i="40"/>
  <c r="B8" i="40"/>
  <c r="B7" i="39"/>
  <c r="A8" i="39"/>
  <c r="A9" i="38"/>
  <c r="B8" i="38"/>
  <c r="A9" i="37"/>
  <c r="B8" i="37"/>
  <c r="B7" i="36"/>
  <c r="A8" i="36"/>
  <c r="B9" i="35"/>
  <c r="A10" i="35"/>
  <c r="A9" i="34"/>
  <c r="B8" i="34"/>
  <c r="A9" i="33"/>
  <c r="B8" i="33"/>
  <c r="B7" i="32"/>
  <c r="A8" i="32"/>
  <c r="A9" i="31"/>
  <c r="B8" i="31"/>
  <c r="B8" i="30"/>
  <c r="A9" i="30"/>
  <c r="B8" i="29"/>
  <c r="A9" i="29"/>
  <c r="A9" i="28"/>
  <c r="B8" i="28"/>
  <c r="B7" i="27"/>
  <c r="A8" i="27"/>
  <c r="B7" i="26"/>
  <c r="A8" i="26"/>
  <c r="B8" i="25"/>
  <c r="A9" i="25"/>
  <c r="A9" i="24"/>
  <c r="B8" i="24"/>
  <c r="B7" i="42" l="1"/>
  <c r="A8" i="42"/>
  <c r="A9" i="41"/>
  <c r="B8" i="41"/>
  <c r="B9" i="40"/>
  <c r="A10" i="40"/>
  <c r="B8" i="39"/>
  <c r="A9" i="39"/>
  <c r="B9" i="38"/>
  <c r="A10" i="38"/>
  <c r="B9" i="37"/>
  <c r="A10" i="37"/>
  <c r="A9" i="36"/>
  <c r="B8" i="36"/>
  <c r="A11" i="35"/>
  <c r="B10" i="35"/>
  <c r="B9" i="34"/>
  <c r="A10" i="34"/>
  <c r="A10" i="33"/>
  <c r="B9" i="33"/>
  <c r="A9" i="32"/>
  <c r="B8" i="32"/>
  <c r="B9" i="31"/>
  <c r="A10" i="31"/>
  <c r="B9" i="30"/>
  <c r="A10" i="30"/>
  <c r="A10" i="29"/>
  <c r="B9" i="29"/>
  <c r="B9" i="28"/>
  <c r="A10" i="28"/>
  <c r="A9" i="27"/>
  <c r="B8" i="27"/>
  <c r="B8" i="26"/>
  <c r="A9" i="26"/>
  <c r="A10" i="25"/>
  <c r="B9" i="25"/>
  <c r="B9" i="24"/>
  <c r="A10" i="24"/>
  <c r="A9" i="42" l="1"/>
  <c r="B8" i="42"/>
  <c r="B9" i="41"/>
  <c r="A10" i="41"/>
  <c r="B10" i="40"/>
  <c r="A11" i="40"/>
  <c r="A10" i="39"/>
  <c r="B9" i="39"/>
  <c r="A11" i="38"/>
  <c r="B10" i="38"/>
  <c r="A11" i="37"/>
  <c r="B10" i="37"/>
  <c r="B9" i="36"/>
  <c r="A10" i="36"/>
  <c r="B11" i="35"/>
  <c r="A12" i="35"/>
  <c r="A11" i="34"/>
  <c r="B10" i="34"/>
  <c r="A11" i="33"/>
  <c r="B10" i="33"/>
  <c r="A10" i="32"/>
  <c r="B9" i="32"/>
  <c r="A11" i="31"/>
  <c r="B10" i="31"/>
  <c r="A11" i="30"/>
  <c r="B10" i="30"/>
  <c r="A11" i="29"/>
  <c r="B10" i="29"/>
  <c r="A11" i="28"/>
  <c r="B10" i="28"/>
  <c r="B9" i="27"/>
  <c r="A10" i="27"/>
  <c r="B9" i="26"/>
  <c r="A10" i="26"/>
  <c r="B10" i="25"/>
  <c r="A11" i="25"/>
  <c r="A11" i="24"/>
  <c r="B10" i="24"/>
  <c r="A10" i="42" l="1"/>
  <c r="B9" i="42"/>
  <c r="A11" i="41"/>
  <c r="B10" i="41"/>
  <c r="A12" i="40"/>
  <c r="B11" i="40"/>
  <c r="B10" i="39"/>
  <c r="A11" i="39"/>
  <c r="B11" i="38"/>
  <c r="A12" i="38"/>
  <c r="B11" i="37"/>
  <c r="A12" i="37"/>
  <c r="A11" i="36"/>
  <c r="B10" i="36"/>
  <c r="A13" i="35"/>
  <c r="B12" i="35"/>
  <c r="B11" i="34"/>
  <c r="A12" i="34"/>
  <c r="B11" i="33"/>
  <c r="A12" i="33"/>
  <c r="A11" i="32"/>
  <c r="B10" i="32"/>
  <c r="B11" i="31"/>
  <c r="A12" i="31"/>
  <c r="B11" i="30"/>
  <c r="A12" i="30"/>
  <c r="B11" i="29"/>
  <c r="A12" i="29"/>
  <c r="B11" i="28"/>
  <c r="A12" i="28"/>
  <c r="A11" i="27"/>
  <c r="B10" i="27"/>
  <c r="A11" i="26"/>
  <c r="B10" i="26"/>
  <c r="B11" i="25"/>
  <c r="A12" i="25"/>
  <c r="B11" i="24"/>
  <c r="A12" i="24"/>
  <c r="A11" i="42" l="1"/>
  <c r="B10" i="42"/>
  <c r="B11" i="41"/>
  <c r="A12" i="41"/>
  <c r="A13" i="40"/>
  <c r="B12" i="40"/>
  <c r="B11" i="39"/>
  <c r="A12" i="39"/>
  <c r="A13" i="38"/>
  <c r="B12" i="38"/>
  <c r="A13" i="37"/>
  <c r="B12" i="37"/>
  <c r="B11" i="36"/>
  <c r="A12" i="36"/>
  <c r="B13" i="35"/>
  <c r="A14" i="35"/>
  <c r="A13" i="34"/>
  <c r="B12" i="34"/>
  <c r="B12" i="33"/>
  <c r="A13" i="33"/>
  <c r="B11" i="32"/>
  <c r="A12" i="32"/>
  <c r="A13" i="31"/>
  <c r="B12" i="31"/>
  <c r="A13" i="30"/>
  <c r="B12" i="30"/>
  <c r="B12" i="29"/>
  <c r="A13" i="29"/>
  <c r="A13" i="28"/>
  <c r="B12" i="28"/>
  <c r="B11" i="27"/>
  <c r="A12" i="27"/>
  <c r="B11" i="26"/>
  <c r="A12" i="26"/>
  <c r="A13" i="25"/>
  <c r="B12" i="25"/>
  <c r="A13" i="24"/>
  <c r="B12" i="24"/>
  <c r="B11" i="42" l="1"/>
  <c r="A12" i="42"/>
  <c r="B12" i="41"/>
  <c r="A13" i="41"/>
  <c r="B13" i="40"/>
  <c r="A14" i="40"/>
  <c r="B12" i="39"/>
  <c r="A13" i="39"/>
  <c r="B13" i="38"/>
  <c r="A14" i="38"/>
  <c r="B13" i="37"/>
  <c r="A14" i="37"/>
  <c r="A13" i="36"/>
  <c r="B12" i="36"/>
  <c r="A15" i="35"/>
  <c r="B14" i="35"/>
  <c r="B13" i="34"/>
  <c r="A14" i="34"/>
  <c r="B13" i="33"/>
  <c r="A14" i="33"/>
  <c r="A13" i="32"/>
  <c r="B12" i="32"/>
  <c r="A14" i="31"/>
  <c r="B13" i="31"/>
  <c r="B13" i="30"/>
  <c r="A14" i="30"/>
  <c r="A14" i="29"/>
  <c r="B13" i="29"/>
  <c r="B13" i="28"/>
  <c r="A14" i="28"/>
  <c r="A13" i="27"/>
  <c r="B12" i="27"/>
  <c r="A13" i="26"/>
  <c r="B12" i="26"/>
  <c r="B13" i="25"/>
  <c r="A14" i="25"/>
  <c r="B13" i="24"/>
  <c r="A14" i="24"/>
  <c r="A13" i="42" l="1"/>
  <c r="B12" i="42"/>
  <c r="B13" i="41"/>
  <c r="A14" i="41"/>
  <c r="A15" i="40"/>
  <c r="B14" i="40"/>
  <c r="A14" i="39"/>
  <c r="B13" i="39"/>
  <c r="A15" i="38"/>
  <c r="B14" i="38"/>
  <c r="A15" i="37"/>
  <c r="B14" i="37"/>
  <c r="B13" i="36"/>
  <c r="A14" i="36"/>
  <c r="A16" i="35"/>
  <c r="B15" i="35"/>
  <c r="A15" i="34"/>
  <c r="B14" i="34"/>
  <c r="A15" i="33"/>
  <c r="B14" i="33"/>
  <c r="A14" i="32"/>
  <c r="B13" i="32"/>
  <c r="A15" i="31"/>
  <c r="B14" i="31"/>
  <c r="A15" i="30"/>
  <c r="B14" i="30"/>
  <c r="A15" i="29"/>
  <c r="B14" i="29"/>
  <c r="A15" i="28"/>
  <c r="B14" i="28"/>
  <c r="B13" i="27"/>
  <c r="A14" i="27"/>
  <c r="B13" i="26"/>
  <c r="A14" i="26"/>
  <c r="A15" i="25"/>
  <c r="B14" i="25"/>
  <c r="B14" i="24"/>
  <c r="A15" i="24"/>
  <c r="B13" i="42" l="1"/>
  <c r="A14" i="42"/>
  <c r="A15" i="41"/>
  <c r="B14" i="41"/>
  <c r="A16" i="40"/>
  <c r="B15" i="40"/>
  <c r="A15" i="39"/>
  <c r="B14" i="39"/>
  <c r="A16" i="38"/>
  <c r="B15" i="38"/>
  <c r="A16" i="37"/>
  <c r="B15" i="37"/>
  <c r="A15" i="36"/>
  <c r="B14" i="36"/>
  <c r="B16" i="35"/>
  <c r="A17" i="35"/>
  <c r="B15" i="34"/>
  <c r="A16" i="34"/>
  <c r="A16" i="33"/>
  <c r="B15" i="33"/>
  <c r="A15" i="32"/>
  <c r="B14" i="32"/>
  <c r="B15" i="31"/>
  <c r="A16" i="31"/>
  <c r="A16" i="30"/>
  <c r="B15" i="30"/>
  <c r="B15" i="29"/>
  <c r="A16" i="29"/>
  <c r="B15" i="28"/>
  <c r="A16" i="28"/>
  <c r="A15" i="27"/>
  <c r="B14" i="27"/>
  <c r="A15" i="26"/>
  <c r="B14" i="26"/>
  <c r="B15" i="25"/>
  <c r="A16" i="25"/>
  <c r="B15" i="24"/>
  <c r="A16" i="24"/>
  <c r="C14" i="42" l="1"/>
  <c r="D14" i="42"/>
  <c r="A15" i="42"/>
  <c r="B14" i="42"/>
  <c r="A16" i="41"/>
  <c r="B15" i="41"/>
  <c r="B16" i="40"/>
  <c r="A17" i="40"/>
  <c r="A16" i="39"/>
  <c r="B15" i="39"/>
  <c r="B16" i="38"/>
  <c r="A17" i="38"/>
  <c r="B16" i="37"/>
  <c r="A17" i="37"/>
  <c r="B15" i="36"/>
  <c r="A16" i="36"/>
  <c r="A18" i="35"/>
  <c r="B17" i="35"/>
  <c r="B16" i="34"/>
  <c r="A17" i="34"/>
  <c r="B16" i="33"/>
  <c r="A17" i="33"/>
  <c r="B15" i="32"/>
  <c r="A16" i="32"/>
  <c r="B16" i="31"/>
  <c r="A17" i="31"/>
  <c r="B16" i="30"/>
  <c r="A17" i="30"/>
  <c r="B16" i="29"/>
  <c r="A17" i="29"/>
  <c r="B16" i="28"/>
  <c r="A17" i="28"/>
  <c r="B15" i="27"/>
  <c r="A16" i="27"/>
  <c r="B15" i="26"/>
  <c r="A16" i="26"/>
  <c r="B16" i="25"/>
  <c r="A17" i="25"/>
  <c r="B16" i="24"/>
  <c r="A17" i="24"/>
  <c r="C15" i="42" l="1"/>
  <c r="A16" i="42"/>
  <c r="B15" i="42"/>
  <c r="D15" i="42"/>
  <c r="B16" i="41"/>
  <c r="A17" i="41"/>
  <c r="A18" i="40"/>
  <c r="B17" i="40"/>
  <c r="B16" i="39"/>
  <c r="A17" i="39"/>
  <c r="A18" i="38"/>
  <c r="B17" i="38"/>
  <c r="A18" i="37"/>
  <c r="B17" i="37"/>
  <c r="B16" i="36"/>
  <c r="A17" i="36"/>
  <c r="B18" i="35"/>
  <c r="A19" i="35"/>
  <c r="A18" i="34"/>
  <c r="B17" i="34"/>
  <c r="A18" i="33"/>
  <c r="B17" i="33"/>
  <c r="B16" i="32"/>
  <c r="A17" i="32"/>
  <c r="B17" i="31"/>
  <c r="A18" i="31"/>
  <c r="B17" i="30"/>
  <c r="A18" i="30"/>
  <c r="A18" i="29"/>
  <c r="B17" i="29"/>
  <c r="A18" i="28"/>
  <c r="B17" i="28"/>
  <c r="B16" i="27"/>
  <c r="A17" i="27"/>
  <c r="B16" i="26"/>
  <c r="A17" i="26"/>
  <c r="A18" i="25"/>
  <c r="B17" i="25"/>
  <c r="B17" i="24"/>
  <c r="A18" i="24"/>
  <c r="B16" i="42" l="1"/>
  <c r="A17" i="42"/>
  <c r="D16" i="42"/>
  <c r="C16" i="42"/>
  <c r="A18" i="41"/>
  <c r="B17" i="41"/>
  <c r="B18" i="40"/>
  <c r="A19" i="40"/>
  <c r="B17" i="39"/>
  <c r="A18" i="39"/>
  <c r="B18" i="38"/>
  <c r="A19" i="38"/>
  <c r="B18" i="37"/>
  <c r="A19" i="37"/>
  <c r="A18" i="36"/>
  <c r="B17" i="36"/>
  <c r="A20" i="35"/>
  <c r="B19" i="35"/>
  <c r="B18" i="34"/>
  <c r="A19" i="34"/>
  <c r="B18" i="33"/>
  <c r="A19" i="33"/>
  <c r="A18" i="32"/>
  <c r="B17" i="32"/>
  <c r="B18" i="31"/>
  <c r="A19" i="31"/>
  <c r="B18" i="30"/>
  <c r="A19" i="30"/>
  <c r="B18" i="29"/>
  <c r="A19" i="29"/>
  <c r="B18" i="28"/>
  <c r="A19" i="28"/>
  <c r="A18" i="27"/>
  <c r="B17" i="27"/>
  <c r="B17" i="26"/>
  <c r="A18" i="26"/>
  <c r="A19" i="25"/>
  <c r="B18" i="25"/>
  <c r="B18" i="24"/>
  <c r="A19" i="24"/>
  <c r="C17" i="42" l="1"/>
  <c r="A18" i="42"/>
  <c r="D17" i="42"/>
  <c r="B17" i="42"/>
  <c r="B18" i="41"/>
  <c r="A19" i="41"/>
  <c r="B19" i="40"/>
  <c r="A20" i="40"/>
  <c r="A19" i="39"/>
  <c r="B18" i="39"/>
  <c r="A20" i="38"/>
  <c r="B19" i="38"/>
  <c r="B19" i="37"/>
  <c r="A20" i="37"/>
  <c r="B18" i="36"/>
  <c r="A19" i="36"/>
  <c r="A21" i="35"/>
  <c r="B20" i="35"/>
  <c r="A20" i="34"/>
  <c r="B19" i="34"/>
  <c r="A20" i="33"/>
  <c r="B19" i="33"/>
  <c r="A19" i="32"/>
  <c r="B18" i="32"/>
  <c r="B19" i="31"/>
  <c r="A20" i="31"/>
  <c r="A20" i="30"/>
  <c r="B19" i="30"/>
  <c r="B19" i="29"/>
  <c r="A20" i="29"/>
  <c r="A20" i="28"/>
  <c r="B19" i="28"/>
  <c r="B18" i="27"/>
  <c r="A19" i="27"/>
  <c r="B18" i="26"/>
  <c r="A19" i="26"/>
  <c r="A20" i="25"/>
  <c r="B19" i="25"/>
  <c r="A20" i="24"/>
  <c r="B19" i="24"/>
  <c r="D18" i="42" l="1"/>
  <c r="C18" i="42"/>
  <c r="B18" i="42"/>
  <c r="A19" i="42"/>
  <c r="A20" i="41"/>
  <c r="B19" i="41"/>
  <c r="B20" i="40"/>
  <c r="A21" i="40"/>
  <c r="B19" i="39"/>
  <c r="A20" i="39"/>
  <c r="A21" i="38"/>
  <c r="B20" i="38"/>
  <c r="A21" i="37"/>
  <c r="B20" i="37"/>
  <c r="A20" i="36"/>
  <c r="B19" i="36"/>
  <c r="B21" i="35"/>
  <c r="A22" i="35"/>
  <c r="B20" i="34"/>
  <c r="A21" i="34"/>
  <c r="A21" i="33"/>
  <c r="B20" i="33"/>
  <c r="A20" i="32"/>
  <c r="B19" i="32"/>
  <c r="A21" i="31"/>
  <c r="B20" i="31"/>
  <c r="B20" i="30"/>
  <c r="A21" i="30"/>
  <c r="A21" i="29"/>
  <c r="B20" i="29"/>
  <c r="B20" i="28"/>
  <c r="A21" i="28"/>
  <c r="A20" i="27"/>
  <c r="B19" i="27"/>
  <c r="A20" i="26"/>
  <c r="B19" i="26"/>
  <c r="B20" i="25"/>
  <c r="A21" i="25"/>
  <c r="B20" i="24"/>
  <c r="A21" i="24"/>
  <c r="A20" i="42" l="1"/>
  <c r="B19" i="42"/>
  <c r="C19" i="42"/>
  <c r="D19" i="42"/>
  <c r="A21" i="41"/>
  <c r="B20" i="41"/>
  <c r="B21" i="40"/>
  <c r="A22" i="40"/>
  <c r="A21" i="39"/>
  <c r="B20" i="39"/>
  <c r="B21" i="38"/>
  <c r="A22" i="38"/>
  <c r="B21" i="37"/>
  <c r="A22" i="37"/>
  <c r="A21" i="36"/>
  <c r="B20" i="36"/>
  <c r="B22" i="35"/>
  <c r="A23" i="35"/>
  <c r="B21" i="34"/>
  <c r="A22" i="34"/>
  <c r="B21" i="33"/>
  <c r="A22" i="33"/>
  <c r="B20" i="32"/>
  <c r="A21" i="32"/>
  <c r="B21" i="31"/>
  <c r="A22" i="31"/>
  <c r="B21" i="30"/>
  <c r="A22" i="30"/>
  <c r="B21" i="29"/>
  <c r="A22" i="29"/>
  <c r="B21" i="28"/>
  <c r="A22" i="28"/>
  <c r="A21" i="27"/>
  <c r="B20" i="27"/>
  <c r="B20" i="26"/>
  <c r="A21" i="26"/>
  <c r="B21" i="25"/>
  <c r="A22" i="25"/>
  <c r="B21" i="24"/>
  <c r="A22" i="24"/>
  <c r="B20" i="42" l="1"/>
  <c r="A21" i="42"/>
  <c r="C20" i="42"/>
  <c r="D20" i="42"/>
  <c r="B21" i="41"/>
  <c r="A22" i="41"/>
  <c r="A23" i="40"/>
  <c r="B22" i="40"/>
  <c r="B21" i="39"/>
  <c r="A22" i="39"/>
  <c r="A23" i="38"/>
  <c r="B22" i="38"/>
  <c r="A23" i="37"/>
  <c r="B22" i="37"/>
  <c r="B21" i="36"/>
  <c r="A22" i="36"/>
  <c r="B23" i="35"/>
  <c r="A23" i="34"/>
  <c r="B22" i="34"/>
  <c r="A23" i="33"/>
  <c r="B22" i="33"/>
  <c r="B21" i="32"/>
  <c r="A22" i="32"/>
  <c r="A23" i="31"/>
  <c r="B22" i="31"/>
  <c r="B22" i="30"/>
  <c r="A23" i="30"/>
  <c r="B22" i="29"/>
  <c r="A23" i="29"/>
  <c r="A23" i="28"/>
  <c r="B22" i="28"/>
  <c r="B21" i="27"/>
  <c r="A22" i="27"/>
  <c r="B21" i="26"/>
  <c r="A22" i="26"/>
  <c r="A23" i="25"/>
  <c r="B22" i="25"/>
  <c r="A23" i="24"/>
  <c r="B22" i="24"/>
  <c r="B21" i="42" l="1"/>
  <c r="A22" i="42"/>
  <c r="C21" i="42"/>
  <c r="D21" i="42"/>
  <c r="A23" i="41"/>
  <c r="B22" i="41"/>
  <c r="B23" i="40"/>
  <c r="A23" i="39"/>
  <c r="B22" i="39"/>
  <c r="B23" i="38"/>
  <c r="B23" i="37"/>
  <c r="A23" i="36"/>
  <c r="B22" i="36"/>
  <c r="B23" i="34"/>
  <c r="B23" i="33"/>
  <c r="A23" i="32"/>
  <c r="B22" i="32"/>
  <c r="B23" i="31"/>
  <c r="B23" i="30"/>
  <c r="B23" i="29"/>
  <c r="B23" i="28"/>
  <c r="B22" i="27"/>
  <c r="A23" i="27"/>
  <c r="A23" i="26"/>
  <c r="B22" i="26"/>
  <c r="B23" i="25"/>
  <c r="B23" i="24"/>
  <c r="B22" i="42" l="1"/>
  <c r="D22" i="42"/>
  <c r="A23" i="42"/>
  <c r="C22" i="42"/>
  <c r="B23" i="41"/>
  <c r="B23" i="39"/>
  <c r="B23" i="36"/>
  <c r="B23" i="32"/>
  <c r="B23" i="27"/>
  <c r="B23" i="26"/>
  <c r="D23" i="42" l="1"/>
  <c r="C23" i="42"/>
  <c r="B23" i="4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D239" i="23"/>
  <c r="D13" i="42" s="1"/>
  <c r="C239" i="23"/>
  <c r="C13" i="42" s="1"/>
  <c r="D238" i="23"/>
  <c r="D12" i="42" s="1"/>
  <c r="C238" i="23"/>
  <c r="C12" i="42" s="1"/>
  <c r="D237" i="23"/>
  <c r="C237" i="23"/>
  <c r="D236" i="23"/>
  <c r="C236" i="23"/>
  <c r="D235" i="23"/>
  <c r="C235" i="23"/>
  <c r="D234" i="23"/>
  <c r="C234" i="23"/>
  <c r="D233" i="23"/>
  <c r="C233" i="23"/>
  <c r="D232" i="23"/>
  <c r="C232" i="23"/>
  <c r="D231" i="23"/>
  <c r="C231" i="23"/>
  <c r="D230" i="23"/>
  <c r="C230" i="23"/>
  <c r="D229" i="23"/>
  <c r="D15" i="41" s="1"/>
  <c r="C229" i="23"/>
  <c r="C15" i="41" s="1"/>
  <c r="D228" i="23"/>
  <c r="D14" i="41" s="1"/>
  <c r="C228" i="23"/>
  <c r="C14" i="41" s="1"/>
  <c r="D227" i="23"/>
  <c r="D13" i="41" s="1"/>
  <c r="C227" i="23"/>
  <c r="C13" i="41" s="1"/>
  <c r="D226" i="23"/>
  <c r="D12" i="41" s="1"/>
  <c r="C226" i="23"/>
  <c r="C12" i="41" s="1"/>
  <c r="D225" i="23"/>
  <c r="C225" i="23"/>
  <c r="D224" i="23"/>
  <c r="C224" i="23"/>
  <c r="D223" i="23"/>
  <c r="C223" i="23"/>
  <c r="D222" i="23"/>
  <c r="C222" i="23"/>
  <c r="D221" i="23"/>
  <c r="C221" i="23"/>
  <c r="D220" i="23"/>
  <c r="C220" i="23"/>
  <c r="D219" i="23"/>
  <c r="C219" i="23"/>
  <c r="D218" i="23"/>
  <c r="C218" i="23"/>
  <c r="D217" i="23"/>
  <c r="D15" i="40" s="1"/>
  <c r="C217" i="23"/>
  <c r="C15" i="40" s="1"/>
  <c r="D216" i="23"/>
  <c r="D14" i="40" s="1"/>
  <c r="C216" i="23"/>
  <c r="C14" i="40" s="1"/>
  <c r="D215" i="23"/>
  <c r="D13" i="40" s="1"/>
  <c r="C215" i="23"/>
  <c r="C13" i="40" s="1"/>
  <c r="D214" i="23"/>
  <c r="D12" i="40" s="1"/>
  <c r="C214" i="23"/>
  <c r="C12" i="40" s="1"/>
  <c r="D213" i="23"/>
  <c r="C213" i="23"/>
  <c r="D212" i="23"/>
  <c r="C212" i="23"/>
  <c r="D211" i="23"/>
  <c r="C211" i="23"/>
  <c r="D210" i="23"/>
  <c r="C210" i="23"/>
  <c r="D209" i="23"/>
  <c r="C209" i="23"/>
  <c r="D208" i="23"/>
  <c r="C208" i="23"/>
  <c r="D207" i="23"/>
  <c r="C207" i="23"/>
  <c r="D206" i="23"/>
  <c r="C206" i="23"/>
  <c r="D205" i="23"/>
  <c r="D15" i="39" s="1"/>
  <c r="C205" i="23"/>
  <c r="C15" i="39" s="1"/>
  <c r="D204" i="23"/>
  <c r="D14" i="39" s="1"/>
  <c r="C204" i="23"/>
  <c r="C14" i="39" s="1"/>
  <c r="D203" i="23"/>
  <c r="D13" i="39" s="1"/>
  <c r="C203" i="23"/>
  <c r="C13" i="39" s="1"/>
  <c r="D202" i="23"/>
  <c r="D12" i="39" s="1"/>
  <c r="C202" i="23"/>
  <c r="C12" i="39" s="1"/>
  <c r="D201" i="23"/>
  <c r="C201" i="23"/>
  <c r="D200" i="23"/>
  <c r="C200" i="23"/>
  <c r="D199" i="23"/>
  <c r="C199" i="23"/>
  <c r="D198" i="23"/>
  <c r="C198" i="23"/>
  <c r="D197" i="23"/>
  <c r="C197" i="23"/>
  <c r="D196" i="23"/>
  <c r="C196" i="23"/>
  <c r="D195" i="23"/>
  <c r="C195" i="23"/>
  <c r="D194" i="23"/>
  <c r="C194" i="23"/>
  <c r="D193" i="23"/>
  <c r="D15" i="38" s="1"/>
  <c r="C193" i="23"/>
  <c r="C15" i="38" s="1"/>
  <c r="D192" i="23"/>
  <c r="D14" i="38" s="1"/>
  <c r="C192" i="23"/>
  <c r="C14" i="38" s="1"/>
  <c r="D191" i="23"/>
  <c r="D13" i="38" s="1"/>
  <c r="C191" i="23"/>
  <c r="C13" i="38" s="1"/>
  <c r="D190" i="23"/>
  <c r="D12" i="38" s="1"/>
  <c r="C190" i="23"/>
  <c r="C12" i="38" s="1"/>
  <c r="D189" i="23"/>
  <c r="C189" i="23"/>
  <c r="D188" i="23"/>
  <c r="C188" i="23"/>
  <c r="D187" i="23"/>
  <c r="C187" i="23"/>
  <c r="D186" i="23"/>
  <c r="C186" i="23"/>
  <c r="D185" i="23"/>
  <c r="C185" i="23"/>
  <c r="D184" i="23"/>
  <c r="C184" i="23"/>
  <c r="D183" i="23"/>
  <c r="C183" i="23"/>
  <c r="D182" i="23"/>
  <c r="C182" i="23"/>
  <c r="D181" i="23"/>
  <c r="D15" i="37" s="1"/>
  <c r="C181" i="23"/>
  <c r="C15" i="37" s="1"/>
  <c r="D180" i="23"/>
  <c r="D14" i="37" s="1"/>
  <c r="C180" i="23"/>
  <c r="C14" i="37" s="1"/>
  <c r="D179" i="23"/>
  <c r="D13" i="37" s="1"/>
  <c r="C179" i="23"/>
  <c r="C13" i="37" s="1"/>
  <c r="D178" i="23"/>
  <c r="D12" i="37" s="1"/>
  <c r="C178" i="23"/>
  <c r="C12" i="37" s="1"/>
  <c r="D177" i="23"/>
  <c r="C177" i="23"/>
  <c r="D176" i="23"/>
  <c r="C176" i="23"/>
  <c r="D175" i="23"/>
  <c r="C175" i="23"/>
  <c r="D174" i="23"/>
  <c r="C174" i="23"/>
  <c r="D173" i="23"/>
  <c r="C173" i="23"/>
  <c r="D172" i="23"/>
  <c r="C172" i="23"/>
  <c r="D171" i="23"/>
  <c r="C171" i="23"/>
  <c r="D170" i="23"/>
  <c r="C170" i="23"/>
  <c r="D169" i="23"/>
  <c r="D15" i="36" s="1"/>
  <c r="C169" i="23"/>
  <c r="C15" i="36" s="1"/>
  <c r="D168" i="23"/>
  <c r="D14" i="36" s="1"/>
  <c r="C168" i="23"/>
  <c r="C14" i="36" s="1"/>
  <c r="D167" i="23"/>
  <c r="D13" i="36" s="1"/>
  <c r="C167" i="23"/>
  <c r="C13" i="36" s="1"/>
  <c r="D166" i="23"/>
  <c r="D12" i="36" s="1"/>
  <c r="C166" i="23"/>
  <c r="C12" i="36" s="1"/>
  <c r="D165" i="23"/>
  <c r="C165" i="23"/>
  <c r="D164" i="23"/>
  <c r="C164" i="23"/>
  <c r="D163" i="23"/>
  <c r="C163" i="23"/>
  <c r="D162" i="23"/>
  <c r="C162" i="23"/>
  <c r="D161" i="23"/>
  <c r="C161" i="23"/>
  <c r="D160" i="23"/>
  <c r="C160" i="23"/>
  <c r="D159" i="23"/>
  <c r="C159" i="23"/>
  <c r="D158" i="23"/>
  <c r="C158" i="23"/>
  <c r="D157" i="23"/>
  <c r="D15" i="35" s="1"/>
  <c r="C157" i="23"/>
  <c r="C15" i="35" s="1"/>
  <c r="D156" i="23"/>
  <c r="D14" i="35" s="1"/>
  <c r="C156" i="23"/>
  <c r="C14" i="35" s="1"/>
  <c r="D155" i="23"/>
  <c r="D13" i="35" s="1"/>
  <c r="C155" i="23"/>
  <c r="C13" i="35" s="1"/>
  <c r="D154" i="23"/>
  <c r="D12" i="35" s="1"/>
  <c r="C154" i="23"/>
  <c r="C12" i="35" s="1"/>
  <c r="D153" i="23"/>
  <c r="C153" i="23"/>
  <c r="D152" i="23"/>
  <c r="C152" i="23"/>
  <c r="D151" i="23"/>
  <c r="C151" i="23"/>
  <c r="D150" i="23"/>
  <c r="C150" i="23"/>
  <c r="D149" i="23"/>
  <c r="C149" i="23"/>
  <c r="D148" i="23"/>
  <c r="C148" i="23"/>
  <c r="D147" i="23"/>
  <c r="C147" i="23"/>
  <c r="D146" i="23"/>
  <c r="C146" i="23"/>
  <c r="D145" i="23"/>
  <c r="D15" i="34" s="1"/>
  <c r="C145" i="23"/>
  <c r="C15" i="34" s="1"/>
  <c r="D144" i="23"/>
  <c r="D14" i="34" s="1"/>
  <c r="C144" i="23"/>
  <c r="C14" i="34" s="1"/>
  <c r="D143" i="23"/>
  <c r="D13" i="34" s="1"/>
  <c r="C143" i="23"/>
  <c r="C13" i="34" s="1"/>
  <c r="D142" i="23"/>
  <c r="D12" i="34" s="1"/>
  <c r="C142" i="23"/>
  <c r="C12" i="34" s="1"/>
  <c r="D141" i="23"/>
  <c r="C141" i="23"/>
  <c r="D140" i="23"/>
  <c r="C140" i="23"/>
  <c r="D139" i="23"/>
  <c r="C139" i="23"/>
  <c r="D138" i="23"/>
  <c r="C138" i="23"/>
  <c r="D137" i="23"/>
  <c r="C137" i="23"/>
  <c r="D136" i="23"/>
  <c r="C136" i="23"/>
  <c r="D135" i="23"/>
  <c r="C135" i="23"/>
  <c r="D134" i="23"/>
  <c r="C134" i="23"/>
  <c r="D133" i="23"/>
  <c r="D15" i="33" s="1"/>
  <c r="C133" i="23"/>
  <c r="C15" i="33" s="1"/>
  <c r="D132" i="23"/>
  <c r="D14" i="33" s="1"/>
  <c r="C132" i="23"/>
  <c r="C14" i="33" s="1"/>
  <c r="D131" i="23"/>
  <c r="D13" i="33" s="1"/>
  <c r="C131" i="23"/>
  <c r="C13" i="33" s="1"/>
  <c r="D130" i="23"/>
  <c r="D12" i="33" s="1"/>
  <c r="C130" i="23"/>
  <c r="C12" i="33" s="1"/>
  <c r="D129" i="23"/>
  <c r="C129" i="23"/>
  <c r="D128" i="23"/>
  <c r="C128" i="23"/>
  <c r="D127" i="23"/>
  <c r="C127" i="23"/>
  <c r="D126" i="23"/>
  <c r="C126" i="23"/>
  <c r="D125" i="23"/>
  <c r="C125" i="23"/>
  <c r="D124" i="23"/>
  <c r="C124" i="23"/>
  <c r="D123" i="23"/>
  <c r="C123" i="23"/>
  <c r="D122" i="23"/>
  <c r="C122" i="23"/>
  <c r="D121" i="23"/>
  <c r="D15" i="32" s="1"/>
  <c r="C121" i="23"/>
  <c r="C15" i="32" s="1"/>
  <c r="D120" i="23"/>
  <c r="D14" i="32" s="1"/>
  <c r="C120" i="23"/>
  <c r="C14" i="32" s="1"/>
  <c r="D119" i="23"/>
  <c r="D13" i="32" s="1"/>
  <c r="C119" i="23"/>
  <c r="C13" i="32" s="1"/>
  <c r="D118" i="23"/>
  <c r="D12" i="32" s="1"/>
  <c r="C118" i="23"/>
  <c r="C12" i="32" s="1"/>
  <c r="D117" i="23"/>
  <c r="C117" i="23"/>
  <c r="D116" i="23"/>
  <c r="C116" i="23"/>
  <c r="D115" i="23"/>
  <c r="C115" i="23"/>
  <c r="D114" i="23"/>
  <c r="C114" i="23"/>
  <c r="D113" i="23"/>
  <c r="C113" i="23"/>
  <c r="D112" i="23"/>
  <c r="C112" i="23"/>
  <c r="D111" i="23"/>
  <c r="C111" i="23"/>
  <c r="D110" i="23"/>
  <c r="C110" i="23"/>
  <c r="D109" i="23"/>
  <c r="D15" i="31" s="1"/>
  <c r="C109" i="23"/>
  <c r="C15" i="31" s="1"/>
  <c r="D108" i="23"/>
  <c r="D14" i="31" s="1"/>
  <c r="C108" i="23"/>
  <c r="C14" i="31" s="1"/>
  <c r="D107" i="23"/>
  <c r="D13" i="31" s="1"/>
  <c r="C107" i="23"/>
  <c r="C13" i="31" s="1"/>
  <c r="D106" i="23"/>
  <c r="D12" i="31" s="1"/>
  <c r="C106" i="23"/>
  <c r="C12" i="31" s="1"/>
  <c r="D105" i="23"/>
  <c r="C105" i="23"/>
  <c r="D104" i="23"/>
  <c r="C104" i="23"/>
  <c r="D103" i="23"/>
  <c r="C103" i="23"/>
  <c r="D102" i="23"/>
  <c r="C102" i="23"/>
  <c r="D101" i="23"/>
  <c r="C101" i="23"/>
  <c r="D100" i="23"/>
  <c r="C100" i="23"/>
  <c r="D99" i="23"/>
  <c r="C99" i="23"/>
  <c r="D98" i="23"/>
  <c r="C98" i="23"/>
  <c r="D97" i="23"/>
  <c r="D15" i="30" s="1"/>
  <c r="C97" i="23"/>
  <c r="C15" i="30" s="1"/>
  <c r="D96" i="23"/>
  <c r="D14" i="30" s="1"/>
  <c r="C96" i="23"/>
  <c r="C14" i="30" s="1"/>
  <c r="D95" i="23"/>
  <c r="D13" i="30" s="1"/>
  <c r="C95" i="23"/>
  <c r="C13" i="30" s="1"/>
  <c r="D94" i="23"/>
  <c r="D12" i="30" s="1"/>
  <c r="C94" i="23"/>
  <c r="C12" i="30" s="1"/>
  <c r="D93" i="23"/>
  <c r="C93" i="23"/>
  <c r="D92" i="23"/>
  <c r="C92" i="23"/>
  <c r="D91" i="23"/>
  <c r="C91" i="23"/>
  <c r="D90" i="23"/>
  <c r="C90" i="23"/>
  <c r="D89" i="23"/>
  <c r="C89" i="23"/>
  <c r="D88" i="23"/>
  <c r="C88" i="23"/>
  <c r="D87" i="23"/>
  <c r="C87" i="23"/>
  <c r="D86" i="23"/>
  <c r="C86" i="23"/>
  <c r="D85" i="23"/>
  <c r="D15" i="29" s="1"/>
  <c r="C85" i="23"/>
  <c r="C15" i="29" s="1"/>
  <c r="D84" i="23"/>
  <c r="D14" i="29" s="1"/>
  <c r="C84" i="23"/>
  <c r="C14" i="29" s="1"/>
  <c r="D83" i="23"/>
  <c r="D13" i="29" s="1"/>
  <c r="C83" i="23"/>
  <c r="C13" i="29" s="1"/>
  <c r="D82" i="23"/>
  <c r="D12" i="29" s="1"/>
  <c r="C82" i="23"/>
  <c r="C12" i="29" s="1"/>
  <c r="D81" i="23"/>
  <c r="C81" i="23"/>
  <c r="D80" i="23"/>
  <c r="C80" i="23"/>
  <c r="D79" i="23"/>
  <c r="C79" i="23"/>
  <c r="D78" i="23"/>
  <c r="C78" i="23"/>
  <c r="D77" i="23"/>
  <c r="C77" i="23"/>
  <c r="D76" i="23"/>
  <c r="C76" i="23"/>
  <c r="D75" i="23"/>
  <c r="C75" i="23"/>
  <c r="D74" i="23"/>
  <c r="C74" i="23"/>
  <c r="D73" i="23"/>
  <c r="D15" i="28" s="1"/>
  <c r="C73" i="23"/>
  <c r="C15" i="28" s="1"/>
  <c r="D72" i="23"/>
  <c r="D14" i="28" s="1"/>
  <c r="C72" i="23"/>
  <c r="C14" i="28" s="1"/>
  <c r="D71" i="23"/>
  <c r="D13" i="28" s="1"/>
  <c r="C71" i="23"/>
  <c r="C13" i="28" s="1"/>
  <c r="D70" i="23"/>
  <c r="D12" i="28" s="1"/>
  <c r="C70" i="23"/>
  <c r="C12" i="28" s="1"/>
  <c r="D69" i="23"/>
  <c r="C69" i="23"/>
  <c r="D68" i="23"/>
  <c r="C68" i="23"/>
  <c r="D67" i="23"/>
  <c r="C67" i="23"/>
  <c r="D66" i="23"/>
  <c r="C66" i="23"/>
  <c r="D65" i="23"/>
  <c r="C65" i="23"/>
  <c r="D64" i="23"/>
  <c r="C64" i="23"/>
  <c r="D63" i="23"/>
  <c r="C63" i="23"/>
  <c r="D62" i="23"/>
  <c r="C62" i="23"/>
  <c r="D61" i="23"/>
  <c r="D15" i="27" s="1"/>
  <c r="C61" i="23"/>
  <c r="C15" i="27" s="1"/>
  <c r="D60" i="23"/>
  <c r="D14" i="27" s="1"/>
  <c r="C60" i="23"/>
  <c r="C14" i="27" s="1"/>
  <c r="D59" i="23"/>
  <c r="D13" i="27" s="1"/>
  <c r="C59" i="23"/>
  <c r="C13" i="27" s="1"/>
  <c r="D58" i="23"/>
  <c r="D12" i="27" s="1"/>
  <c r="C58" i="23"/>
  <c r="C12" i="27" s="1"/>
  <c r="D57" i="23"/>
  <c r="C57" i="23"/>
  <c r="D56" i="23"/>
  <c r="C56" i="23"/>
  <c r="D55" i="23"/>
  <c r="C55" i="23"/>
  <c r="D54" i="23"/>
  <c r="C54" i="23"/>
  <c r="D53" i="23"/>
  <c r="C53" i="23"/>
  <c r="D52" i="23"/>
  <c r="C52" i="23"/>
  <c r="D51" i="23"/>
  <c r="C51" i="23"/>
  <c r="D50" i="23"/>
  <c r="C50" i="23"/>
  <c r="D49" i="23"/>
  <c r="D15" i="26" s="1"/>
  <c r="C49" i="23"/>
  <c r="C15" i="26" s="1"/>
  <c r="D48" i="23"/>
  <c r="D14" i="26" s="1"/>
  <c r="C48" i="23"/>
  <c r="C14" i="26" s="1"/>
  <c r="D47" i="23"/>
  <c r="D13" i="26" s="1"/>
  <c r="C47" i="23"/>
  <c r="C13" i="26" s="1"/>
  <c r="D46" i="23"/>
  <c r="D12" i="26" s="1"/>
  <c r="C46" i="23"/>
  <c r="C12" i="26" s="1"/>
  <c r="D45" i="23"/>
  <c r="C45" i="23"/>
  <c r="D44" i="23"/>
  <c r="C44" i="23"/>
  <c r="D43" i="23"/>
  <c r="C43" i="23"/>
  <c r="D42" i="23"/>
  <c r="C42" i="23"/>
  <c r="D41" i="23"/>
  <c r="C41" i="23"/>
  <c r="D40" i="23"/>
  <c r="C40" i="23"/>
  <c r="D39" i="23"/>
  <c r="C39" i="23"/>
  <c r="D38" i="23"/>
  <c r="C38" i="23"/>
  <c r="D37" i="23"/>
  <c r="D15" i="25" s="1"/>
  <c r="C37" i="23"/>
  <c r="C15" i="25" s="1"/>
  <c r="D36" i="23"/>
  <c r="D14" i="25" s="1"/>
  <c r="C36" i="23"/>
  <c r="C14" i="25" s="1"/>
  <c r="D35" i="23"/>
  <c r="D13" i="25" s="1"/>
  <c r="C35" i="23"/>
  <c r="C13" i="25" s="1"/>
  <c r="D34" i="23"/>
  <c r="D12" i="25" s="1"/>
  <c r="C34" i="23"/>
  <c r="C12" i="25" s="1"/>
  <c r="D33" i="23"/>
  <c r="C33" i="23"/>
  <c r="D32" i="23"/>
  <c r="C32" i="23"/>
  <c r="D31" i="23"/>
  <c r="C31" i="23"/>
  <c r="D30" i="23"/>
  <c r="C30" i="23"/>
  <c r="D29" i="23"/>
  <c r="C29" i="23"/>
  <c r="D28" i="23"/>
  <c r="C28" i="23"/>
  <c r="D27" i="23"/>
  <c r="C27" i="23"/>
  <c r="D26" i="23"/>
  <c r="C26" i="23"/>
  <c r="D25" i="23"/>
  <c r="D15" i="24" s="1"/>
  <c r="C25" i="23"/>
  <c r="C15" i="24" s="1"/>
  <c r="D24" i="23"/>
  <c r="D14" i="24" s="1"/>
  <c r="C24" i="23"/>
  <c r="C14" i="24" s="1"/>
  <c r="D23" i="23"/>
  <c r="D13" i="24" s="1"/>
  <c r="C23" i="23"/>
  <c r="C13" i="24" s="1"/>
  <c r="D22" i="23"/>
  <c r="D12" i="24" s="1"/>
  <c r="C22" i="23"/>
  <c r="C12" i="24" s="1"/>
  <c r="D21" i="23"/>
  <c r="D11" i="24" s="1"/>
  <c r="C21" i="23"/>
  <c r="C11" i="24" s="1"/>
  <c r="D20" i="23"/>
  <c r="D10" i="24" s="1"/>
  <c r="C20" i="23"/>
  <c r="C10" i="24" s="1"/>
  <c r="D19" i="23"/>
  <c r="D9" i="24" s="1"/>
  <c r="C19" i="23"/>
  <c r="C9" i="24" s="1"/>
  <c r="D18" i="23"/>
  <c r="D8" i="24" s="1"/>
  <c r="C18" i="23"/>
  <c r="C8" i="24" s="1"/>
  <c r="D17" i="23"/>
  <c r="D7" i="24" s="1"/>
  <c r="C17" i="23"/>
  <c r="C7" i="24" s="1"/>
  <c r="D16" i="23"/>
  <c r="D6" i="24" s="1"/>
  <c r="C16" i="23"/>
  <c r="C6" i="24" s="1"/>
  <c r="D15" i="23"/>
  <c r="D5" i="24" s="1"/>
  <c r="C15" i="23"/>
  <c r="C5" i="24" s="1"/>
  <c r="D14" i="23"/>
  <c r="D4" i="24" s="1"/>
  <c r="C14" i="23"/>
  <c r="C4" i="24" s="1"/>
  <c r="D13" i="23"/>
  <c r="D15" i="2" s="1"/>
  <c r="C13" i="23"/>
  <c r="C15" i="2" s="1"/>
  <c r="D12" i="23"/>
  <c r="D14" i="2" s="1"/>
  <c r="C12" i="23"/>
  <c r="C14" i="2" s="1"/>
  <c r="D11" i="23"/>
  <c r="D13" i="2" s="1"/>
  <c r="C11" i="23"/>
  <c r="C13" i="2" s="1"/>
  <c r="D10" i="23"/>
  <c r="D12" i="2" s="1"/>
  <c r="C10" i="23"/>
  <c r="C12" i="2" s="1"/>
  <c r="D9" i="23"/>
  <c r="D11" i="2" s="1"/>
  <c r="C9" i="23"/>
  <c r="C11" i="2" s="1"/>
  <c r="D8" i="23"/>
  <c r="D10" i="2" s="1"/>
  <c r="C8" i="23"/>
  <c r="C10" i="2" s="1"/>
  <c r="D7" i="23"/>
  <c r="D9" i="2" s="1"/>
  <c r="C7" i="23"/>
  <c r="C9" i="2" s="1"/>
  <c r="D6" i="23"/>
  <c r="D8" i="2" s="1"/>
  <c r="C6" i="23"/>
  <c r="C8" i="2" s="1"/>
  <c r="D5" i="23"/>
  <c r="D7" i="2" s="1"/>
  <c r="C5" i="23"/>
  <c r="C7" i="2" s="1"/>
  <c r="D4" i="23"/>
  <c r="D6" i="2" s="1"/>
  <c r="C4" i="23"/>
  <c r="C6" i="2" s="1"/>
  <c r="D3" i="23"/>
  <c r="D5" i="2" s="1"/>
  <c r="C3" i="23"/>
  <c r="C5" i="2" s="1"/>
  <c r="D2" i="23"/>
  <c r="D4" i="2" s="1"/>
  <c r="C2" i="23"/>
  <c r="C4" i="2" s="1"/>
  <c r="D4" i="25" l="1"/>
  <c r="D16" i="24"/>
  <c r="C5" i="25"/>
  <c r="C17" i="24"/>
  <c r="C10" i="25"/>
  <c r="C22" i="24"/>
  <c r="D10" i="25"/>
  <c r="D22" i="24"/>
  <c r="D4" i="28"/>
  <c r="D16" i="27"/>
  <c r="C8" i="25"/>
  <c r="C20" i="24"/>
  <c r="C6" i="26"/>
  <c r="C18" i="25"/>
  <c r="C11" i="26"/>
  <c r="C23" i="25"/>
  <c r="C4" i="27"/>
  <c r="C16" i="26"/>
  <c r="C9" i="27"/>
  <c r="C21" i="26"/>
  <c r="C7" i="28"/>
  <c r="C19" i="27"/>
  <c r="C5" i="29"/>
  <c r="C17" i="28"/>
  <c r="C10" i="29"/>
  <c r="C22" i="28"/>
  <c r="C8" i="30"/>
  <c r="C20" i="29"/>
  <c r="C6" i="31"/>
  <c r="C18" i="30"/>
  <c r="C11" i="31"/>
  <c r="C23" i="30"/>
  <c r="C4" i="32"/>
  <c r="C16" i="31"/>
  <c r="C9" i="32"/>
  <c r="C21" i="31"/>
  <c r="C7" i="33"/>
  <c r="C19" i="32"/>
  <c r="C5" i="34"/>
  <c r="C17" i="33"/>
  <c r="C10" i="34"/>
  <c r="C22" i="33"/>
  <c r="C8" i="35"/>
  <c r="C20" i="34"/>
  <c r="C6" i="36"/>
  <c r="C18" i="35"/>
  <c r="C11" i="36"/>
  <c r="C23" i="35"/>
  <c r="C4" i="37"/>
  <c r="C16" i="36"/>
  <c r="C9" i="37"/>
  <c r="C21" i="36"/>
  <c r="C7" i="38"/>
  <c r="C19" i="37"/>
  <c r="C5" i="39"/>
  <c r="C17" i="38"/>
  <c r="C10" i="39"/>
  <c r="C22" i="38"/>
  <c r="C8" i="40"/>
  <c r="C20" i="39"/>
  <c r="C6" i="41"/>
  <c r="C18" i="40"/>
  <c r="C11" i="41"/>
  <c r="C23" i="40"/>
  <c r="C4" i="42"/>
  <c r="C16" i="41"/>
  <c r="C9" i="42"/>
  <c r="C21" i="41"/>
  <c r="D23" i="2"/>
  <c r="D18" i="2"/>
  <c r="D8" i="25"/>
  <c r="D20" i="24"/>
  <c r="D6" i="26"/>
  <c r="D18" i="25"/>
  <c r="D11" i="26"/>
  <c r="D23" i="25"/>
  <c r="D4" i="27"/>
  <c r="D16" i="26"/>
  <c r="D9" i="27"/>
  <c r="D21" i="26"/>
  <c r="D7" i="28"/>
  <c r="D19" i="27"/>
  <c r="D5" i="29"/>
  <c r="D17" i="28"/>
  <c r="D10" i="29"/>
  <c r="D22" i="28"/>
  <c r="D8" i="30"/>
  <c r="D20" i="29"/>
  <c r="D6" i="31"/>
  <c r="D18" i="30"/>
  <c r="D11" i="31"/>
  <c r="D23" i="30"/>
  <c r="D4" i="32"/>
  <c r="D16" i="31"/>
  <c r="D9" i="32"/>
  <c r="D21" i="31"/>
  <c r="D5" i="34"/>
  <c r="D17" i="33"/>
  <c r="D10" i="34"/>
  <c r="D22" i="33"/>
  <c r="D8" i="35"/>
  <c r="D20" i="34"/>
  <c r="D6" i="36"/>
  <c r="D18" i="35"/>
  <c r="D11" i="36"/>
  <c r="D23" i="35"/>
  <c r="D4" i="37"/>
  <c r="D16" i="36"/>
  <c r="D9" i="37"/>
  <c r="D21" i="36"/>
  <c r="D7" i="38"/>
  <c r="D19" i="37"/>
  <c r="D5" i="39"/>
  <c r="D17" i="38"/>
  <c r="D10" i="39"/>
  <c r="D22" i="38"/>
  <c r="D8" i="40"/>
  <c r="D20" i="39"/>
  <c r="D6" i="41"/>
  <c r="D18" i="40"/>
  <c r="D11" i="41"/>
  <c r="D23" i="40"/>
  <c r="D4" i="42"/>
  <c r="D16" i="41"/>
  <c r="D9" i="42"/>
  <c r="D21" i="41"/>
  <c r="C23" i="2"/>
  <c r="C18" i="2"/>
  <c r="D7" i="25"/>
  <c r="D19" i="24"/>
  <c r="D5" i="26"/>
  <c r="D17" i="25"/>
  <c r="D10" i="26"/>
  <c r="D22" i="25"/>
  <c r="D8" i="27"/>
  <c r="D20" i="26"/>
  <c r="D6" i="28"/>
  <c r="D18" i="27"/>
  <c r="D11" i="28"/>
  <c r="D23" i="27"/>
  <c r="D9" i="29"/>
  <c r="D21" i="28"/>
  <c r="D7" i="33"/>
  <c r="D19" i="32"/>
  <c r="C4" i="25"/>
  <c r="C16" i="24"/>
  <c r="C9" i="25"/>
  <c r="C21" i="24"/>
  <c r="C7" i="26"/>
  <c r="C19" i="25"/>
  <c r="C5" i="27"/>
  <c r="C17" i="26"/>
  <c r="C10" i="27"/>
  <c r="C22" i="26"/>
  <c r="C8" i="28"/>
  <c r="C20" i="27"/>
  <c r="C6" i="29"/>
  <c r="C18" i="28"/>
  <c r="C11" i="29"/>
  <c r="C23" i="28"/>
  <c r="C4" i="30"/>
  <c r="C16" i="29"/>
  <c r="C9" i="30"/>
  <c r="C21" i="29"/>
  <c r="C7" i="31"/>
  <c r="C19" i="30"/>
  <c r="C5" i="32"/>
  <c r="C17" i="31"/>
  <c r="C10" i="32"/>
  <c r="C22" i="31"/>
  <c r="C8" i="33"/>
  <c r="C20" i="32"/>
  <c r="C6" i="34"/>
  <c r="C18" i="33"/>
  <c r="C11" i="34"/>
  <c r="C23" i="33"/>
  <c r="C4" i="35"/>
  <c r="C16" i="34"/>
  <c r="C9" i="35"/>
  <c r="C21" i="34"/>
  <c r="C7" i="36"/>
  <c r="C19" i="35"/>
  <c r="C5" i="37"/>
  <c r="C17" i="36"/>
  <c r="C10" i="37"/>
  <c r="C22" i="36"/>
  <c r="C8" i="38"/>
  <c r="C20" i="37"/>
  <c r="C6" i="39"/>
  <c r="C18" i="38"/>
  <c r="C11" i="39"/>
  <c r="C23" i="38"/>
  <c r="C4" i="40"/>
  <c r="C16" i="39"/>
  <c r="C9" i="40"/>
  <c r="C21" i="39"/>
  <c r="C7" i="41"/>
  <c r="C19" i="40"/>
  <c r="C5" i="42"/>
  <c r="C17" i="41"/>
  <c r="C10" i="42"/>
  <c r="C22" i="41"/>
  <c r="D22" i="2"/>
  <c r="D17" i="2"/>
  <c r="D7" i="26"/>
  <c r="D19" i="25"/>
  <c r="D5" i="27"/>
  <c r="D17" i="26"/>
  <c r="D10" i="27"/>
  <c r="D22" i="26"/>
  <c r="D8" i="28"/>
  <c r="D20" i="27"/>
  <c r="D6" i="29"/>
  <c r="D18" i="28"/>
  <c r="D11" i="29"/>
  <c r="D23" i="28"/>
  <c r="D4" i="30"/>
  <c r="D16" i="29"/>
  <c r="D9" i="30"/>
  <c r="D21" i="29"/>
  <c r="D7" i="31"/>
  <c r="D19" i="30"/>
  <c r="D5" i="32"/>
  <c r="D17" i="31"/>
  <c r="D10" i="32"/>
  <c r="D22" i="31"/>
  <c r="D8" i="33"/>
  <c r="D20" i="32"/>
  <c r="D6" i="34"/>
  <c r="D18" i="33"/>
  <c r="D11" i="34"/>
  <c r="D23" i="33"/>
  <c r="D4" i="35"/>
  <c r="D16" i="34"/>
  <c r="D9" i="35"/>
  <c r="D21" i="34"/>
  <c r="D7" i="36"/>
  <c r="D19" i="35"/>
  <c r="D5" i="37"/>
  <c r="D17" i="36"/>
  <c r="D10" i="37"/>
  <c r="D22" i="36"/>
  <c r="D8" i="38"/>
  <c r="D20" i="37"/>
  <c r="D6" i="39"/>
  <c r="D18" i="38"/>
  <c r="D11" i="39"/>
  <c r="D23" i="38"/>
  <c r="D4" i="40"/>
  <c r="D16" i="39"/>
  <c r="D9" i="40"/>
  <c r="D21" i="39"/>
  <c r="D7" i="41"/>
  <c r="D19" i="40"/>
  <c r="D5" i="42"/>
  <c r="D17" i="41"/>
  <c r="D10" i="42"/>
  <c r="D22" i="41"/>
  <c r="C22" i="2"/>
  <c r="C17" i="2"/>
  <c r="C8" i="26"/>
  <c r="C20" i="25"/>
  <c r="C6" i="27"/>
  <c r="C18" i="26"/>
  <c r="C11" i="27"/>
  <c r="C23" i="26"/>
  <c r="C4" i="28"/>
  <c r="C16" i="27"/>
  <c r="C9" i="28"/>
  <c r="C21" i="27"/>
  <c r="C7" i="29"/>
  <c r="C19" i="28"/>
  <c r="C5" i="30"/>
  <c r="C17" i="29"/>
  <c r="C10" i="30"/>
  <c r="C22" i="29"/>
  <c r="C8" i="31"/>
  <c r="C20" i="30"/>
  <c r="C6" i="32"/>
  <c r="C18" i="31"/>
  <c r="C11" i="32"/>
  <c r="C23" i="31"/>
  <c r="C4" i="33"/>
  <c r="C16" i="32"/>
  <c r="C9" i="33"/>
  <c r="C21" i="32"/>
  <c r="C7" i="34"/>
  <c r="C19" i="33"/>
  <c r="C5" i="35"/>
  <c r="C17" i="34"/>
  <c r="C10" i="35"/>
  <c r="C22" i="34"/>
  <c r="C8" i="36"/>
  <c r="C20" i="35"/>
  <c r="C6" i="37"/>
  <c r="C18" i="36"/>
  <c r="C11" i="37"/>
  <c r="C23" i="36"/>
  <c r="C4" i="38"/>
  <c r="C16" i="37"/>
  <c r="C9" i="38"/>
  <c r="C21" i="37"/>
  <c r="C7" i="39"/>
  <c r="C19" i="38"/>
  <c r="C5" i="40"/>
  <c r="C17" i="39"/>
  <c r="C10" i="40"/>
  <c r="C22" i="39"/>
  <c r="C8" i="41"/>
  <c r="C20" i="40"/>
  <c r="C6" i="42"/>
  <c r="C18" i="41"/>
  <c r="C11" i="42"/>
  <c r="C23" i="41"/>
  <c r="D21" i="2"/>
  <c r="D16" i="2"/>
  <c r="D9" i="25"/>
  <c r="D21" i="24"/>
  <c r="D7" i="29"/>
  <c r="D19" i="28"/>
  <c r="D5" i="30"/>
  <c r="D17" i="29"/>
  <c r="D10" i="30"/>
  <c r="D22" i="29"/>
  <c r="D8" i="31"/>
  <c r="D20" i="30"/>
  <c r="D6" i="32"/>
  <c r="D18" i="31"/>
  <c r="D11" i="32"/>
  <c r="D23" i="31"/>
  <c r="D4" i="33"/>
  <c r="D16" i="32"/>
  <c r="D9" i="33"/>
  <c r="D21" i="32"/>
  <c r="D7" i="34"/>
  <c r="D19" i="33"/>
  <c r="D5" i="35"/>
  <c r="D17" i="34"/>
  <c r="D10" i="35"/>
  <c r="D22" i="34"/>
  <c r="D8" i="36"/>
  <c r="D20" i="35"/>
  <c r="D6" i="37"/>
  <c r="D18" i="36"/>
  <c r="D11" i="37"/>
  <c r="D23" i="36"/>
  <c r="D4" i="38"/>
  <c r="D16" i="37"/>
  <c r="D9" i="38"/>
  <c r="D21" i="37"/>
  <c r="D7" i="39"/>
  <c r="D19" i="38"/>
  <c r="D5" i="40"/>
  <c r="D17" i="39"/>
  <c r="D10" i="40"/>
  <c r="D22" i="39"/>
  <c r="D8" i="41"/>
  <c r="D20" i="40"/>
  <c r="D6" i="42"/>
  <c r="D18" i="41"/>
  <c r="D11" i="42"/>
  <c r="D23" i="41"/>
  <c r="C21" i="2"/>
  <c r="C16" i="2"/>
  <c r="C6" i="25"/>
  <c r="C18" i="24"/>
  <c r="C11" i="25"/>
  <c r="C23" i="24"/>
  <c r="C4" i="26"/>
  <c r="C16" i="25"/>
  <c r="C9" i="26"/>
  <c r="C21" i="25"/>
  <c r="C7" i="27"/>
  <c r="C19" i="26"/>
  <c r="C5" i="28"/>
  <c r="C17" i="27"/>
  <c r="C10" i="28"/>
  <c r="C22" i="27"/>
  <c r="C8" i="29"/>
  <c r="C20" i="28"/>
  <c r="C6" i="30"/>
  <c r="C18" i="29"/>
  <c r="C11" i="30"/>
  <c r="C23" i="29"/>
  <c r="C4" i="31"/>
  <c r="C16" i="30"/>
  <c r="C9" i="31"/>
  <c r="C21" i="30"/>
  <c r="C7" i="32"/>
  <c r="C19" i="31"/>
  <c r="C5" i="33"/>
  <c r="C17" i="32"/>
  <c r="C10" i="33"/>
  <c r="C22" i="32"/>
  <c r="C8" i="34"/>
  <c r="C20" i="33"/>
  <c r="C6" i="35"/>
  <c r="C18" i="34"/>
  <c r="C11" i="35"/>
  <c r="C23" i="34"/>
  <c r="C4" i="36"/>
  <c r="C16" i="35"/>
  <c r="C9" i="36"/>
  <c r="C21" i="35"/>
  <c r="C7" i="37"/>
  <c r="C19" i="36"/>
  <c r="C5" i="38"/>
  <c r="C17" i="37"/>
  <c r="C10" i="38"/>
  <c r="C22" i="37"/>
  <c r="C8" i="39"/>
  <c r="C20" i="38"/>
  <c r="C6" i="40"/>
  <c r="C18" i="39"/>
  <c r="C11" i="40"/>
  <c r="C23" i="39"/>
  <c r="C4" i="41"/>
  <c r="C16" i="40"/>
  <c r="C9" i="41"/>
  <c r="C21" i="40"/>
  <c r="C7" i="42"/>
  <c r="C19" i="41"/>
  <c r="D20" i="2"/>
  <c r="D5" i="25"/>
  <c r="D17" i="24"/>
  <c r="D8" i="26"/>
  <c r="D20" i="25"/>
  <c r="D6" i="27"/>
  <c r="D18" i="26"/>
  <c r="D9" i="28"/>
  <c r="D21" i="27"/>
  <c r="D6" i="25"/>
  <c r="D18" i="24"/>
  <c r="D11" i="25"/>
  <c r="D23" i="24"/>
  <c r="D4" i="26"/>
  <c r="D16" i="25"/>
  <c r="D9" i="26"/>
  <c r="D21" i="25"/>
  <c r="D7" i="27"/>
  <c r="D19" i="26"/>
  <c r="D5" i="28"/>
  <c r="D17" i="27"/>
  <c r="D10" i="28"/>
  <c r="D22" i="27"/>
  <c r="D8" i="29"/>
  <c r="D20" i="28"/>
  <c r="D6" i="30"/>
  <c r="D18" i="29"/>
  <c r="D11" i="30"/>
  <c r="D23" i="29"/>
  <c r="D4" i="31"/>
  <c r="D16" i="30"/>
  <c r="D9" i="31"/>
  <c r="D21" i="30"/>
  <c r="D7" i="32"/>
  <c r="D19" i="31"/>
  <c r="D5" i="33"/>
  <c r="D17" i="32"/>
  <c r="D10" i="33"/>
  <c r="D22" i="32"/>
  <c r="D8" i="34"/>
  <c r="D20" i="33"/>
  <c r="D6" i="35"/>
  <c r="D18" i="34"/>
  <c r="D11" i="35"/>
  <c r="D23" i="34"/>
  <c r="D4" i="36"/>
  <c r="D16" i="35"/>
  <c r="D9" i="36"/>
  <c r="D21" i="35"/>
  <c r="D7" i="37"/>
  <c r="D19" i="36"/>
  <c r="D5" i="38"/>
  <c r="D17" i="37"/>
  <c r="D10" i="38"/>
  <c r="D22" i="37"/>
  <c r="D8" i="39"/>
  <c r="D20" i="38"/>
  <c r="D6" i="40"/>
  <c r="D18" i="39"/>
  <c r="D11" i="40"/>
  <c r="D23" i="39"/>
  <c r="D4" i="41"/>
  <c r="D16" i="40"/>
  <c r="D9" i="41"/>
  <c r="D21" i="40"/>
  <c r="D7" i="42"/>
  <c r="D19" i="41"/>
  <c r="C20" i="2"/>
  <c r="D11" i="27"/>
  <c r="D23" i="26"/>
  <c r="C7" i="25"/>
  <c r="C19" i="24"/>
  <c r="C5" i="26"/>
  <c r="C17" i="25"/>
  <c r="C10" i="26"/>
  <c r="C22" i="25"/>
  <c r="C8" i="27"/>
  <c r="C20" i="26"/>
  <c r="C6" i="28"/>
  <c r="C18" i="27"/>
  <c r="C11" i="28"/>
  <c r="C23" i="27"/>
  <c r="C4" i="29"/>
  <c r="C16" i="28"/>
  <c r="C9" i="29"/>
  <c r="C21" i="28"/>
  <c r="C7" i="30"/>
  <c r="C19" i="29"/>
  <c r="C5" i="31"/>
  <c r="C17" i="30"/>
  <c r="C10" i="31"/>
  <c r="C22" i="30"/>
  <c r="C8" i="32"/>
  <c r="C20" i="31"/>
  <c r="C6" i="33"/>
  <c r="C18" i="32"/>
  <c r="C11" i="33"/>
  <c r="C23" i="32"/>
  <c r="C4" i="34"/>
  <c r="C16" i="33"/>
  <c r="C9" i="34"/>
  <c r="C21" i="33"/>
  <c r="C7" i="35"/>
  <c r="C19" i="34"/>
  <c r="C5" i="36"/>
  <c r="C17" i="35"/>
  <c r="C10" i="36"/>
  <c r="C22" i="35"/>
  <c r="C8" i="37"/>
  <c r="C20" i="36"/>
  <c r="C6" i="38"/>
  <c r="C18" i="37"/>
  <c r="C11" i="38"/>
  <c r="C23" i="37"/>
  <c r="C4" i="39"/>
  <c r="C16" i="38"/>
  <c r="C9" i="39"/>
  <c r="C21" i="38"/>
  <c r="C7" i="40"/>
  <c r="C19" i="39"/>
  <c r="C5" i="41"/>
  <c r="C17" i="40"/>
  <c r="C10" i="41"/>
  <c r="C22" i="40"/>
  <c r="C8" i="42"/>
  <c r="C20" i="41"/>
  <c r="D19" i="2"/>
  <c r="D4" i="29"/>
  <c r="D16" i="28"/>
  <c r="D7" i="30"/>
  <c r="D19" i="29"/>
  <c r="D5" i="31"/>
  <c r="D17" i="30"/>
  <c r="D10" i="31"/>
  <c r="D22" i="30"/>
  <c r="D8" i="32"/>
  <c r="D20" i="31"/>
  <c r="D6" i="33"/>
  <c r="D18" i="32"/>
  <c r="D11" i="33"/>
  <c r="D23" i="32"/>
  <c r="D4" i="34"/>
  <c r="D16" i="33"/>
  <c r="D9" i="34"/>
  <c r="D21" i="33"/>
  <c r="D7" i="35"/>
  <c r="D19" i="34"/>
  <c r="D5" i="36"/>
  <c r="D17" i="35"/>
  <c r="D10" i="36"/>
  <c r="D22" i="35"/>
  <c r="D8" i="37"/>
  <c r="D20" i="36"/>
  <c r="D6" i="38"/>
  <c r="D18" i="37"/>
  <c r="D11" i="38"/>
  <c r="D23" i="37"/>
  <c r="D4" i="39"/>
  <c r="D16" i="38"/>
  <c r="D9" i="39"/>
  <c r="D21" i="38"/>
  <c r="D7" i="40"/>
  <c r="D19" i="39"/>
  <c r="D5" i="41"/>
  <c r="D17" i="40"/>
  <c r="D10" i="41"/>
  <c r="D22" i="40"/>
  <c r="D8" i="42"/>
  <c r="D20" i="41"/>
  <c r="C19" i="2"/>
  <c r="G9" i="2"/>
  <c r="G12" i="2" s="1"/>
  <c r="A4" i="2"/>
  <c r="B4" i="22" a="1"/>
  <c r="B4" i="22" l="1"/>
  <c r="G13" i="2"/>
  <c r="A5" i="2"/>
  <c r="C4" i="22" a="1"/>
  <c r="C4" i="22" l="1"/>
  <c r="C24" i="22" s="1"/>
  <c r="B24" i="22"/>
  <c r="A6" i="2"/>
  <c r="A7" i="2"/>
  <c r="A8" i="2" l="1"/>
  <c r="A9" i="2" l="1"/>
  <c r="A10" i="2" l="1"/>
  <c r="A11" i="2" l="1"/>
  <c r="A12" i="2" l="1"/>
  <c r="A13" i="2" l="1"/>
  <c r="A14" i="2" l="1"/>
  <c r="A15" i="2" l="1"/>
  <c r="A16" i="2" l="1"/>
  <c r="A17" i="2" l="1"/>
  <c r="A18" i="2" l="1"/>
  <c r="A19" i="2" l="1"/>
  <c r="A20" i="2" l="1"/>
  <c r="A21" i="2" l="1"/>
  <c r="A22" i="2" l="1"/>
  <c r="A23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<sst xmlns="http://schemas.openxmlformats.org/spreadsheetml/2006/main" count="249" uniqueCount="15">
  <si>
    <t>Date</t>
  </si>
  <si>
    <t>Imputed</t>
  </si>
  <si>
    <t>GWSa</t>
  </si>
  <si>
    <t>Year</t>
  </si>
  <si>
    <t>Year:</t>
  </si>
  <si>
    <t>SB</t>
  </si>
  <si>
    <t>SL</t>
  </si>
  <si>
    <t>SP</t>
  </si>
  <si>
    <t>RS</t>
  </si>
  <si>
    <t>RD</t>
  </si>
  <si>
    <t>R1</t>
  </si>
  <si>
    <t>R2</t>
  </si>
  <si>
    <t>Recharge Rate Sumary</t>
  </si>
  <si>
    <t>Mean</t>
  </si>
  <si>
    <t>Orig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</si>
</sst>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;@"/>
    <numFmt numFmtId="165" formatCode="0.0"/>
  </numFmts>
  <fonts count="20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0">
    <xf numFmtId="0" fontId="0" fillId="0" borderId="0" xfId="0"/>
    <xf numFmtId="164" fontId="0" fillId="0" borderId="0" xfId="0" applyNumberFormat="1"/>
    <xf numFmtId="0" fontId="16" fillId="0" borderId="0" xfId="0" applyFont="1"/>
    <xf numFmtId="0" fontId="16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/>
    <xf numFmtId="165" fontId="16" fillId="0" borderId="0" xfId="0" applyNumberFormat="1" applyFont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'gwsa-imputed'!$C$1</c:f>
              <c:strCache>
                <c:ptCount val="1"/>
                <c:pt idx="0">
                  <c:v>Orig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'gwsa-imputed'!$A$2:$A$239</c:f>
              <c:numCache>
                <c:formatCode>yyyy\-mm\-dd;@</c:formatCode>
                <c:ptCount val="238"/>
                <c:pt idx="0">
                  <c:v>37347</c:v>
                </c:pt>
                <c:pt idx="1">
                  <c:v>37377</c:v>
                </c:pt>
                <c:pt idx="2">
                  <c:v>37408</c:v>
                </c:pt>
                <c:pt idx="3">
                  <c:v>37438</c:v>
                </c:pt>
                <c:pt idx="4">
                  <c:v>37469</c:v>
                </c:pt>
                <c:pt idx="5">
                  <c:v>37500</c:v>
                </c:pt>
                <c:pt idx="6">
                  <c:v>37530</c:v>
                </c:pt>
                <c:pt idx="7">
                  <c:v>37561</c:v>
                </c:pt>
                <c:pt idx="8">
                  <c:v>37591</c:v>
                </c:pt>
                <c:pt idx="9">
                  <c:v>37622</c:v>
                </c:pt>
                <c:pt idx="10">
                  <c:v>37653</c:v>
                </c:pt>
                <c:pt idx="11">
                  <c:v>37681</c:v>
                </c:pt>
                <c:pt idx="12">
                  <c:v>37712</c:v>
                </c:pt>
                <c:pt idx="13">
                  <c:v>37742</c:v>
                </c:pt>
                <c:pt idx="14">
                  <c:v>37773</c:v>
                </c:pt>
                <c:pt idx="15">
                  <c:v>37803</c:v>
                </c:pt>
                <c:pt idx="16">
                  <c:v>37834</c:v>
                </c:pt>
                <c:pt idx="17">
                  <c:v>37865</c:v>
                </c:pt>
                <c:pt idx="18">
                  <c:v>37895</c:v>
                </c:pt>
                <c:pt idx="19">
                  <c:v>37926</c:v>
                </c:pt>
                <c:pt idx="20">
                  <c:v>37956</c:v>
                </c:pt>
                <c:pt idx="21">
                  <c:v>37987</c:v>
                </c:pt>
                <c:pt idx="22">
                  <c:v>38018</c:v>
                </c:pt>
                <c:pt idx="23">
                  <c:v>38047</c:v>
                </c:pt>
                <c:pt idx="24">
                  <c:v>38078</c:v>
                </c:pt>
                <c:pt idx="25">
                  <c:v>38108</c:v>
                </c:pt>
                <c:pt idx="26">
                  <c:v>38139</c:v>
                </c:pt>
                <c:pt idx="27">
                  <c:v>38169</c:v>
                </c:pt>
                <c:pt idx="28">
                  <c:v>38200</c:v>
                </c:pt>
                <c:pt idx="29">
                  <c:v>38231</c:v>
                </c:pt>
                <c:pt idx="30">
                  <c:v>38261</c:v>
                </c:pt>
                <c:pt idx="31">
                  <c:v>38292</c:v>
                </c:pt>
                <c:pt idx="32">
                  <c:v>38322</c:v>
                </c:pt>
                <c:pt idx="33">
                  <c:v>38353</c:v>
                </c:pt>
                <c:pt idx="34">
                  <c:v>38384</c:v>
                </c:pt>
                <c:pt idx="35">
                  <c:v>38412</c:v>
                </c:pt>
                <c:pt idx="36">
                  <c:v>38443</c:v>
                </c:pt>
                <c:pt idx="37">
                  <c:v>38473</c:v>
                </c:pt>
                <c:pt idx="38">
                  <c:v>38504</c:v>
                </c:pt>
                <c:pt idx="39">
                  <c:v>38534</c:v>
                </c:pt>
                <c:pt idx="40">
                  <c:v>38565</c:v>
                </c:pt>
                <c:pt idx="41">
                  <c:v>38596</c:v>
                </c:pt>
                <c:pt idx="42">
                  <c:v>38626</c:v>
                </c:pt>
                <c:pt idx="43">
                  <c:v>38657</c:v>
                </c:pt>
                <c:pt idx="44">
                  <c:v>38687</c:v>
                </c:pt>
                <c:pt idx="45">
                  <c:v>38718</c:v>
                </c:pt>
                <c:pt idx="46">
                  <c:v>38749</c:v>
                </c:pt>
                <c:pt idx="47">
                  <c:v>38777</c:v>
                </c:pt>
                <c:pt idx="48">
                  <c:v>38808</c:v>
                </c:pt>
                <c:pt idx="49">
                  <c:v>38838</c:v>
                </c:pt>
                <c:pt idx="50">
                  <c:v>38869</c:v>
                </c:pt>
                <c:pt idx="51">
                  <c:v>38899</c:v>
                </c:pt>
                <c:pt idx="52">
                  <c:v>38930</c:v>
                </c:pt>
                <c:pt idx="53">
                  <c:v>38961</c:v>
                </c:pt>
                <c:pt idx="54">
                  <c:v>38991</c:v>
                </c:pt>
                <c:pt idx="55">
                  <c:v>39022</c:v>
                </c:pt>
                <c:pt idx="56">
                  <c:v>39052</c:v>
                </c:pt>
                <c:pt idx="57">
                  <c:v>39083</c:v>
                </c:pt>
                <c:pt idx="58">
                  <c:v>39114</c:v>
                </c:pt>
                <c:pt idx="59">
                  <c:v>39142</c:v>
                </c:pt>
                <c:pt idx="60">
                  <c:v>39173</c:v>
                </c:pt>
                <c:pt idx="61">
                  <c:v>39203</c:v>
                </c:pt>
                <c:pt idx="62">
                  <c:v>39234</c:v>
                </c:pt>
                <c:pt idx="63">
                  <c:v>39264</c:v>
                </c:pt>
                <c:pt idx="64">
                  <c:v>39295</c:v>
                </c:pt>
                <c:pt idx="65">
                  <c:v>39326</c:v>
                </c:pt>
                <c:pt idx="66">
                  <c:v>39356</c:v>
                </c:pt>
                <c:pt idx="67">
                  <c:v>39387</c:v>
                </c:pt>
                <c:pt idx="68">
                  <c:v>39417</c:v>
                </c:pt>
                <c:pt idx="69">
                  <c:v>39448</c:v>
                </c:pt>
                <c:pt idx="70">
                  <c:v>39479</c:v>
                </c:pt>
                <c:pt idx="71">
                  <c:v>39508</c:v>
                </c:pt>
                <c:pt idx="72">
                  <c:v>39539</c:v>
                </c:pt>
                <c:pt idx="73">
                  <c:v>39569</c:v>
                </c:pt>
                <c:pt idx="74">
                  <c:v>39600</c:v>
                </c:pt>
                <c:pt idx="75">
                  <c:v>39630</c:v>
                </c:pt>
                <c:pt idx="76">
                  <c:v>39661</c:v>
                </c:pt>
                <c:pt idx="77">
                  <c:v>39692</c:v>
                </c:pt>
                <c:pt idx="78">
                  <c:v>39722</c:v>
                </c:pt>
                <c:pt idx="79">
                  <c:v>39753</c:v>
                </c:pt>
                <c:pt idx="80">
                  <c:v>39783</c:v>
                </c:pt>
                <c:pt idx="81">
                  <c:v>39814</c:v>
                </c:pt>
                <c:pt idx="82">
                  <c:v>39845</c:v>
                </c:pt>
                <c:pt idx="83">
                  <c:v>39873</c:v>
                </c:pt>
                <c:pt idx="84">
                  <c:v>39904</c:v>
                </c:pt>
                <c:pt idx="85">
                  <c:v>39934</c:v>
                </c:pt>
                <c:pt idx="86">
                  <c:v>39965</c:v>
                </c:pt>
                <c:pt idx="87">
                  <c:v>39995</c:v>
                </c:pt>
                <c:pt idx="88">
                  <c:v>40026</c:v>
                </c:pt>
                <c:pt idx="89">
                  <c:v>40057</c:v>
                </c:pt>
                <c:pt idx="90">
                  <c:v>40087</c:v>
                </c:pt>
                <c:pt idx="91">
                  <c:v>40118</c:v>
                </c:pt>
                <c:pt idx="92">
                  <c:v>40148</c:v>
                </c:pt>
                <c:pt idx="93">
                  <c:v>40179</c:v>
                </c:pt>
                <c:pt idx="94">
                  <c:v>40210</c:v>
                </c:pt>
                <c:pt idx="95">
                  <c:v>40238</c:v>
                </c:pt>
                <c:pt idx="96">
                  <c:v>40269</c:v>
                </c:pt>
                <c:pt idx="97">
                  <c:v>40299</c:v>
                </c:pt>
                <c:pt idx="98">
                  <c:v>40330</c:v>
                </c:pt>
                <c:pt idx="99">
                  <c:v>40360</c:v>
                </c:pt>
                <c:pt idx="100">
                  <c:v>40391</c:v>
                </c:pt>
                <c:pt idx="101">
                  <c:v>40422</c:v>
                </c:pt>
                <c:pt idx="102">
                  <c:v>40452</c:v>
                </c:pt>
                <c:pt idx="103">
                  <c:v>40483</c:v>
                </c:pt>
                <c:pt idx="104">
                  <c:v>40513</c:v>
                </c:pt>
                <c:pt idx="105">
                  <c:v>40544</c:v>
                </c:pt>
                <c:pt idx="106">
                  <c:v>40575</c:v>
                </c:pt>
                <c:pt idx="107">
                  <c:v>40603</c:v>
                </c:pt>
                <c:pt idx="108">
                  <c:v>40634</c:v>
                </c:pt>
                <c:pt idx="109">
                  <c:v>40664</c:v>
                </c:pt>
                <c:pt idx="110">
                  <c:v>40695</c:v>
                </c:pt>
                <c:pt idx="111">
                  <c:v>40725</c:v>
                </c:pt>
                <c:pt idx="112">
                  <c:v>40756</c:v>
                </c:pt>
                <c:pt idx="113">
                  <c:v>40787</c:v>
                </c:pt>
                <c:pt idx="114">
                  <c:v>40817</c:v>
                </c:pt>
                <c:pt idx="115">
                  <c:v>40848</c:v>
                </c:pt>
                <c:pt idx="116">
                  <c:v>40878</c:v>
                </c:pt>
                <c:pt idx="117">
                  <c:v>40909</c:v>
                </c:pt>
                <c:pt idx="118">
                  <c:v>40940</c:v>
                </c:pt>
                <c:pt idx="119">
                  <c:v>40969</c:v>
                </c:pt>
                <c:pt idx="120">
                  <c:v>41000</c:v>
                </c:pt>
                <c:pt idx="121">
                  <c:v>41030</c:v>
                </c:pt>
                <c:pt idx="122">
                  <c:v>41061</c:v>
                </c:pt>
                <c:pt idx="123">
                  <c:v>41091</c:v>
                </c:pt>
                <c:pt idx="124">
                  <c:v>41122</c:v>
                </c:pt>
                <c:pt idx="125">
                  <c:v>41153</c:v>
                </c:pt>
                <c:pt idx="126">
                  <c:v>41183</c:v>
                </c:pt>
                <c:pt idx="127">
                  <c:v>41214</c:v>
                </c:pt>
                <c:pt idx="128">
                  <c:v>41244</c:v>
                </c:pt>
                <c:pt idx="129">
                  <c:v>41275</c:v>
                </c:pt>
                <c:pt idx="130">
                  <c:v>41306</c:v>
                </c:pt>
                <c:pt idx="131">
                  <c:v>41334</c:v>
                </c:pt>
                <c:pt idx="132">
                  <c:v>41365</c:v>
                </c:pt>
                <c:pt idx="133">
                  <c:v>41395</c:v>
                </c:pt>
                <c:pt idx="134">
                  <c:v>41426</c:v>
                </c:pt>
                <c:pt idx="135">
                  <c:v>41456</c:v>
                </c:pt>
                <c:pt idx="136">
                  <c:v>41487</c:v>
                </c:pt>
                <c:pt idx="137">
                  <c:v>41518</c:v>
                </c:pt>
                <c:pt idx="138">
                  <c:v>41548</c:v>
                </c:pt>
                <c:pt idx="139">
                  <c:v>41579</c:v>
                </c:pt>
                <c:pt idx="140">
                  <c:v>41609</c:v>
                </c:pt>
                <c:pt idx="141">
                  <c:v>41640</c:v>
                </c:pt>
                <c:pt idx="142">
                  <c:v>41671</c:v>
                </c:pt>
                <c:pt idx="143">
                  <c:v>41699</c:v>
                </c:pt>
                <c:pt idx="144">
                  <c:v>41730</c:v>
                </c:pt>
                <c:pt idx="145">
                  <c:v>41760</c:v>
                </c:pt>
                <c:pt idx="146">
                  <c:v>41791</c:v>
                </c:pt>
                <c:pt idx="147">
                  <c:v>41821</c:v>
                </c:pt>
                <c:pt idx="148">
                  <c:v>41852</c:v>
                </c:pt>
                <c:pt idx="149">
                  <c:v>41883</c:v>
                </c:pt>
                <c:pt idx="150">
                  <c:v>41913</c:v>
                </c:pt>
                <c:pt idx="151">
                  <c:v>41944</c:v>
                </c:pt>
                <c:pt idx="152">
                  <c:v>41974</c:v>
                </c:pt>
                <c:pt idx="153">
                  <c:v>42005</c:v>
                </c:pt>
                <c:pt idx="154">
                  <c:v>42036</c:v>
                </c:pt>
                <c:pt idx="155">
                  <c:v>42064</c:v>
                </c:pt>
                <c:pt idx="156">
                  <c:v>42095</c:v>
                </c:pt>
                <c:pt idx="157">
                  <c:v>42125</c:v>
                </c:pt>
                <c:pt idx="158">
                  <c:v>42156</c:v>
                </c:pt>
                <c:pt idx="159">
                  <c:v>42186</c:v>
                </c:pt>
                <c:pt idx="160">
                  <c:v>42217</c:v>
                </c:pt>
                <c:pt idx="161">
                  <c:v>42248</c:v>
                </c:pt>
                <c:pt idx="162">
                  <c:v>42278</c:v>
                </c:pt>
                <c:pt idx="163">
                  <c:v>42309</c:v>
                </c:pt>
                <c:pt idx="164">
                  <c:v>42339</c:v>
                </c:pt>
                <c:pt idx="165">
                  <c:v>42370</c:v>
                </c:pt>
                <c:pt idx="166">
                  <c:v>42401</c:v>
                </c:pt>
                <c:pt idx="167">
                  <c:v>42430</c:v>
                </c:pt>
                <c:pt idx="168">
                  <c:v>42461</c:v>
                </c:pt>
                <c:pt idx="169">
                  <c:v>42491</c:v>
                </c:pt>
                <c:pt idx="170">
                  <c:v>42522</c:v>
                </c:pt>
                <c:pt idx="171">
                  <c:v>42552</c:v>
                </c:pt>
                <c:pt idx="172">
                  <c:v>42583</c:v>
                </c:pt>
                <c:pt idx="173">
                  <c:v>42614</c:v>
                </c:pt>
                <c:pt idx="174">
                  <c:v>42644</c:v>
                </c:pt>
                <c:pt idx="175">
                  <c:v>42675</c:v>
                </c:pt>
                <c:pt idx="176">
                  <c:v>42705</c:v>
                </c:pt>
                <c:pt idx="177">
                  <c:v>42736</c:v>
                </c:pt>
                <c:pt idx="178">
                  <c:v>42767</c:v>
                </c:pt>
                <c:pt idx="179">
                  <c:v>42795</c:v>
                </c:pt>
                <c:pt idx="180">
                  <c:v>42826</c:v>
                </c:pt>
                <c:pt idx="181">
                  <c:v>42856</c:v>
                </c:pt>
                <c:pt idx="182">
                  <c:v>42887</c:v>
                </c:pt>
                <c:pt idx="183">
                  <c:v>42917</c:v>
                </c:pt>
                <c:pt idx="184">
                  <c:v>42948</c:v>
                </c:pt>
                <c:pt idx="185">
                  <c:v>42979</c:v>
                </c:pt>
                <c:pt idx="186">
                  <c:v>43009</c:v>
                </c:pt>
                <c:pt idx="187">
                  <c:v>43040</c:v>
                </c:pt>
                <c:pt idx="188">
                  <c:v>43070</c:v>
                </c:pt>
                <c:pt idx="189">
                  <c:v>43101</c:v>
                </c:pt>
                <c:pt idx="190">
                  <c:v>43132</c:v>
                </c:pt>
                <c:pt idx="191">
                  <c:v>43160</c:v>
                </c:pt>
                <c:pt idx="192">
                  <c:v>43191</c:v>
                </c:pt>
                <c:pt idx="193">
                  <c:v>43221</c:v>
                </c:pt>
                <c:pt idx="194">
                  <c:v>43252</c:v>
                </c:pt>
                <c:pt idx="195">
                  <c:v>43282</c:v>
                </c:pt>
                <c:pt idx="196">
                  <c:v>43313</c:v>
                </c:pt>
                <c:pt idx="197">
                  <c:v>43344</c:v>
                </c:pt>
                <c:pt idx="198">
                  <c:v>43374</c:v>
                </c:pt>
                <c:pt idx="199">
                  <c:v>43405</c:v>
                </c:pt>
                <c:pt idx="200">
                  <c:v>43435</c:v>
                </c:pt>
                <c:pt idx="201">
                  <c:v>43466</c:v>
                </c:pt>
                <c:pt idx="202">
                  <c:v>43497</c:v>
                </c:pt>
                <c:pt idx="203">
                  <c:v>43525</c:v>
                </c:pt>
                <c:pt idx="204">
                  <c:v>43556</c:v>
                </c:pt>
                <c:pt idx="205">
                  <c:v>43586</c:v>
                </c:pt>
                <c:pt idx="206">
                  <c:v>43617</c:v>
                </c:pt>
                <c:pt idx="207">
                  <c:v>43647</c:v>
                </c:pt>
                <c:pt idx="208">
                  <c:v>43678</c:v>
                </c:pt>
                <c:pt idx="209">
                  <c:v>43709</c:v>
                </c:pt>
                <c:pt idx="210">
                  <c:v>43739</c:v>
                </c:pt>
                <c:pt idx="211">
                  <c:v>43770</c:v>
                </c:pt>
                <c:pt idx="212">
                  <c:v>43800</c:v>
                </c:pt>
                <c:pt idx="213">
                  <c:v>43831</c:v>
                </c:pt>
                <c:pt idx="214">
                  <c:v>43862</c:v>
                </c:pt>
                <c:pt idx="215">
                  <c:v>43891</c:v>
                </c:pt>
                <c:pt idx="216">
                  <c:v>43922</c:v>
                </c:pt>
                <c:pt idx="217">
                  <c:v>43952</c:v>
                </c:pt>
                <c:pt idx="218">
                  <c:v>43983</c:v>
                </c:pt>
                <c:pt idx="219">
                  <c:v>44013</c:v>
                </c:pt>
                <c:pt idx="220">
                  <c:v>44044</c:v>
                </c:pt>
                <c:pt idx="221">
                  <c:v>44075</c:v>
                </c:pt>
                <c:pt idx="222">
                  <c:v>44105</c:v>
                </c:pt>
                <c:pt idx="223">
                  <c:v>44136</c:v>
                </c:pt>
                <c:pt idx="224">
                  <c:v>44166</c:v>
                </c:pt>
                <c:pt idx="225">
                  <c:v>44197</c:v>
                </c:pt>
                <c:pt idx="226">
                  <c:v>44228</c:v>
                </c:pt>
                <c:pt idx="227">
                  <c:v>44256</c:v>
                </c:pt>
                <c:pt idx="228">
                  <c:v>44287</c:v>
                </c:pt>
                <c:pt idx="229">
                  <c:v>44317</c:v>
                </c:pt>
                <c:pt idx="230">
                  <c:v>44348</c:v>
                </c:pt>
                <c:pt idx="231">
                  <c:v>44378</c:v>
                </c:pt>
                <c:pt idx="232">
                  <c:v>44409</c:v>
                </c:pt>
                <c:pt idx="233">
                  <c:v>44440</c:v>
                </c:pt>
                <c:pt idx="234">
                  <c:v>44470</c:v>
                </c:pt>
                <c:pt idx="235">
                  <c:v>44501</c:v>
                </c:pt>
                <c:pt idx="236">
                  <c:v>44531</c:v>
                </c:pt>
                <c:pt idx="237">
                  <c:v>44562</c:v>
                </c:pt>
              </c:numCache>
            </c:numRef>
          </c:cat>
          <c:val>
            <c:numRef>
              <c:f>'gwsa-imputed'!$C$2:$C$239</c:f>
              <c:numCache>
                <c:formatCode>General</c:formatCode>
                <c:ptCount val="238"/>
                <c:pt idx="0">
                  <c:v>-4.8250000000000002</c:v>
                </c:pt>
                <c:pt idx="1">
                  <c:v>-3.8220000000000001</c:v>
                </c:pt>
                <c:pt idx="2">
                  <c:v>#N/A</c:v>
                </c:pt>
                <c:pt idx="3">
                  <c:v>#N/A</c:v>
                </c:pt>
                <c:pt idx="4">
                  <c:v>-1.0349999999999999</c:v>
                </c:pt>
                <c:pt idx="5">
                  <c:v>7.8E-2</c:v>
                </c:pt>
                <c:pt idx="6">
                  <c:v>-0.39100000000000001</c:v>
                </c:pt>
                <c:pt idx="7">
                  <c:v>-0.48799999999999999</c:v>
                </c:pt>
                <c:pt idx="8">
                  <c:v>-2.9510000000000001</c:v>
                </c:pt>
                <c:pt idx="9">
                  <c:v>-3.5720000000000001</c:v>
                </c:pt>
                <c:pt idx="10">
                  <c:v>-4.9359999999999999</c:v>
                </c:pt>
                <c:pt idx="11">
                  <c:v>-5.0110000000000001</c:v>
                </c:pt>
                <c:pt idx="12">
                  <c:v>-5.93</c:v>
                </c:pt>
                <c:pt idx="13">
                  <c:v>-3.6320000000000001</c:v>
                </c:pt>
                <c:pt idx="14">
                  <c:v>#N/A</c:v>
                </c:pt>
                <c:pt idx="15">
                  <c:v>-1.9910000000000001</c:v>
                </c:pt>
                <c:pt idx="16">
                  <c:v>-1.8959999999999999</c:v>
                </c:pt>
                <c:pt idx="17">
                  <c:v>-0.84399999999999997</c:v>
                </c:pt>
                <c:pt idx="18">
                  <c:v>-0.83099999999999996</c:v>
                </c:pt>
                <c:pt idx="19">
                  <c:v>-0.81699999999999995</c:v>
                </c:pt>
                <c:pt idx="20">
                  <c:v>-3.008</c:v>
                </c:pt>
                <c:pt idx="21">
                  <c:v>-5.4130000000000003</c:v>
                </c:pt>
                <c:pt idx="22">
                  <c:v>-7.9160000000000004</c:v>
                </c:pt>
                <c:pt idx="23">
                  <c:v>-5.5670000000000002</c:v>
                </c:pt>
                <c:pt idx="24">
                  <c:v>-3.7570000000000001</c:v>
                </c:pt>
                <c:pt idx="25">
                  <c:v>-2.7450000000000001</c:v>
                </c:pt>
                <c:pt idx="26">
                  <c:v>-1.7410000000000001</c:v>
                </c:pt>
                <c:pt idx="27">
                  <c:v>-1.9950000000000001</c:v>
                </c:pt>
                <c:pt idx="28">
                  <c:v>-0.77400000000000002</c:v>
                </c:pt>
                <c:pt idx="29">
                  <c:v>-0.49199999999999999</c:v>
                </c:pt>
                <c:pt idx="30">
                  <c:v>0.443</c:v>
                </c:pt>
                <c:pt idx="31">
                  <c:v>-3.169</c:v>
                </c:pt>
                <c:pt idx="32">
                  <c:v>-5.98</c:v>
                </c:pt>
                <c:pt idx="33">
                  <c:v>-6.5449999999999999</c:v>
                </c:pt>
                <c:pt idx="34">
                  <c:v>-6.202</c:v>
                </c:pt>
                <c:pt idx="35">
                  <c:v>-5.6890000000000001</c:v>
                </c:pt>
                <c:pt idx="36">
                  <c:v>-3.3330000000000002</c:v>
                </c:pt>
                <c:pt idx="37">
                  <c:v>-2.6459999999999999</c:v>
                </c:pt>
                <c:pt idx="38">
                  <c:v>-1.784</c:v>
                </c:pt>
                <c:pt idx="39">
                  <c:v>-1.319</c:v>
                </c:pt>
                <c:pt idx="40">
                  <c:v>-0.88</c:v>
                </c:pt>
                <c:pt idx="41">
                  <c:v>-0.435</c:v>
                </c:pt>
                <c:pt idx="42">
                  <c:v>-0.40100000000000002</c:v>
                </c:pt>
                <c:pt idx="43">
                  <c:v>-8.5000000000000006E-2</c:v>
                </c:pt>
                <c:pt idx="44">
                  <c:v>-1.4410000000000001</c:v>
                </c:pt>
                <c:pt idx="45">
                  <c:v>-2.86</c:v>
                </c:pt>
                <c:pt idx="46">
                  <c:v>-4.22</c:v>
                </c:pt>
                <c:pt idx="47">
                  <c:v>-3.0350000000000001</c:v>
                </c:pt>
                <c:pt idx="48">
                  <c:v>-2.395</c:v>
                </c:pt>
                <c:pt idx="49">
                  <c:v>-1.544</c:v>
                </c:pt>
                <c:pt idx="50">
                  <c:v>-0.46200000000000002</c:v>
                </c:pt>
                <c:pt idx="51">
                  <c:v>0.745</c:v>
                </c:pt>
                <c:pt idx="52">
                  <c:v>1.2010000000000001</c:v>
                </c:pt>
                <c:pt idx="53">
                  <c:v>1.698</c:v>
                </c:pt>
                <c:pt idx="54">
                  <c:v>1.4670000000000001</c:v>
                </c:pt>
                <c:pt idx="55">
                  <c:v>0.51300000000000001</c:v>
                </c:pt>
                <c:pt idx="56">
                  <c:v>-0.98599999999999999</c:v>
                </c:pt>
                <c:pt idx="57">
                  <c:v>-3.0249999999999999</c:v>
                </c:pt>
                <c:pt idx="58">
                  <c:v>-3.3069999999999999</c:v>
                </c:pt>
                <c:pt idx="59">
                  <c:v>-3.1070000000000002</c:v>
                </c:pt>
                <c:pt idx="60">
                  <c:v>-2.98</c:v>
                </c:pt>
                <c:pt idx="61">
                  <c:v>-1.2589999999999999</c:v>
                </c:pt>
                <c:pt idx="62">
                  <c:v>0.19600000000000001</c:v>
                </c:pt>
                <c:pt idx="63">
                  <c:v>0.41199999999999998</c:v>
                </c:pt>
                <c:pt idx="64">
                  <c:v>1.377</c:v>
                </c:pt>
                <c:pt idx="65">
                  <c:v>2.0099999999999998</c:v>
                </c:pt>
                <c:pt idx="66">
                  <c:v>2.383</c:v>
                </c:pt>
                <c:pt idx="67">
                  <c:v>2.1160000000000001</c:v>
                </c:pt>
                <c:pt idx="68">
                  <c:v>0.96399999999999997</c:v>
                </c:pt>
                <c:pt idx="69">
                  <c:v>0.40699999999999997</c:v>
                </c:pt>
                <c:pt idx="70">
                  <c:v>-0.161</c:v>
                </c:pt>
                <c:pt idx="71">
                  <c:v>-0.68200000000000005</c:v>
                </c:pt>
                <c:pt idx="72">
                  <c:v>1.726</c:v>
                </c:pt>
                <c:pt idx="73">
                  <c:v>2.0659999999999998</c:v>
                </c:pt>
                <c:pt idx="74">
                  <c:v>3.4750000000000001</c:v>
                </c:pt>
                <c:pt idx="75">
                  <c:v>3.2010000000000001</c:v>
                </c:pt>
                <c:pt idx="76">
                  <c:v>3.7010000000000001</c:v>
                </c:pt>
                <c:pt idx="77">
                  <c:v>4.6399999999999997</c:v>
                </c:pt>
                <c:pt idx="78">
                  <c:v>4.57</c:v>
                </c:pt>
                <c:pt idx="79">
                  <c:v>4.9530000000000003</c:v>
                </c:pt>
                <c:pt idx="80">
                  <c:v>3.7610000000000001</c:v>
                </c:pt>
                <c:pt idx="81">
                  <c:v>2.548</c:v>
                </c:pt>
                <c:pt idx="82">
                  <c:v>2.581</c:v>
                </c:pt>
                <c:pt idx="83">
                  <c:v>1.98</c:v>
                </c:pt>
                <c:pt idx="84">
                  <c:v>2.8279999999999998</c:v>
                </c:pt>
                <c:pt idx="85">
                  <c:v>4.2359999999999998</c:v>
                </c:pt>
                <c:pt idx="86">
                  <c:v>4.7839999999999998</c:v>
                </c:pt>
                <c:pt idx="87">
                  <c:v>5.1669999999999998</c:v>
                </c:pt>
                <c:pt idx="88">
                  <c:v>5.8550000000000004</c:v>
                </c:pt>
                <c:pt idx="89">
                  <c:v>6.1189999999999998</c:v>
                </c:pt>
                <c:pt idx="90">
                  <c:v>6.2279999999999998</c:v>
                </c:pt>
                <c:pt idx="91">
                  <c:v>5.0069999999999997</c:v>
                </c:pt>
                <c:pt idx="92">
                  <c:v>4.9740000000000002</c:v>
                </c:pt>
                <c:pt idx="93">
                  <c:v>2.476</c:v>
                </c:pt>
                <c:pt idx="94">
                  <c:v>1.167</c:v>
                </c:pt>
                <c:pt idx="95">
                  <c:v>0.26900000000000002</c:v>
                </c:pt>
                <c:pt idx="96">
                  <c:v>1.228</c:v>
                </c:pt>
                <c:pt idx="97">
                  <c:v>2.0329999999999999</c:v>
                </c:pt>
                <c:pt idx="98">
                  <c:v>3.6320000000000001</c:v>
                </c:pt>
                <c:pt idx="99">
                  <c:v>3.8679999999999999</c:v>
                </c:pt>
                <c:pt idx="100">
                  <c:v>5.23</c:v>
                </c:pt>
                <c:pt idx="101">
                  <c:v>5.9489999999999998</c:v>
                </c:pt>
                <c:pt idx="102">
                  <c:v>5.7759999999999998</c:v>
                </c:pt>
                <c:pt idx="103">
                  <c:v>5.2530000000000001</c:v>
                </c:pt>
                <c:pt idx="104">
                  <c:v>4.78</c:v>
                </c:pt>
                <c:pt idx="105">
                  <c:v>#N/A</c:v>
                </c:pt>
                <c:pt idx="106">
                  <c:v>-0.313</c:v>
                </c:pt>
                <c:pt idx="107">
                  <c:v>1.2010000000000001</c:v>
                </c:pt>
                <c:pt idx="108">
                  <c:v>1.373</c:v>
                </c:pt>
                <c:pt idx="109">
                  <c:v>2.92</c:v>
                </c:pt>
                <c:pt idx="110">
                  <c:v>#N/A</c:v>
                </c:pt>
                <c:pt idx="111">
                  <c:v>5.1539999999999999</c:v>
                </c:pt>
                <c:pt idx="112">
                  <c:v>5.0579999999999998</c:v>
                </c:pt>
                <c:pt idx="113">
                  <c:v>5.7069999999999999</c:v>
                </c:pt>
                <c:pt idx="114">
                  <c:v>5.6970000000000001</c:v>
                </c:pt>
                <c:pt idx="115">
                  <c:v>5.181</c:v>
                </c:pt>
                <c:pt idx="116">
                  <c:v>#N/A</c:v>
                </c:pt>
                <c:pt idx="117">
                  <c:v>3.512</c:v>
                </c:pt>
                <c:pt idx="118">
                  <c:v>-3.097</c:v>
                </c:pt>
                <c:pt idx="119">
                  <c:v>-1.0820000000000001</c:v>
                </c:pt>
                <c:pt idx="120">
                  <c:v>0.57299999999999995</c:v>
                </c:pt>
                <c:pt idx="121">
                  <c:v>#N/A</c:v>
                </c:pt>
                <c:pt idx="122">
                  <c:v>2.3969999999999998</c:v>
                </c:pt>
                <c:pt idx="123">
                  <c:v>3.9729999999999999</c:v>
                </c:pt>
                <c:pt idx="124">
                  <c:v>4.6539999999999999</c:v>
                </c:pt>
                <c:pt idx="125">
                  <c:v>5.1520000000000001</c:v>
                </c:pt>
                <c:pt idx="126">
                  <c:v>#N/A</c:v>
                </c:pt>
                <c:pt idx="127">
                  <c:v>3.7770000000000001</c:v>
                </c:pt>
                <c:pt idx="128">
                  <c:v>1.014</c:v>
                </c:pt>
                <c:pt idx="129">
                  <c:v>-0.11899999999999999</c:v>
                </c:pt>
                <c:pt idx="130">
                  <c:v>-2.738</c:v>
                </c:pt>
                <c:pt idx="131">
                  <c:v>#N/A</c:v>
                </c:pt>
                <c:pt idx="132">
                  <c:v>0.24199999999999999</c:v>
                </c:pt>
                <c:pt idx="133">
                  <c:v>1.65</c:v>
                </c:pt>
                <c:pt idx="134">
                  <c:v>2.9169999999999998</c:v>
                </c:pt>
                <c:pt idx="135">
                  <c:v>3.835</c:v>
                </c:pt>
                <c:pt idx="136">
                  <c:v>#N/A</c:v>
                </c:pt>
                <c:pt idx="137">
                  <c:v>#N/A</c:v>
                </c:pt>
                <c:pt idx="138">
                  <c:v>5.8860000000000001</c:v>
                </c:pt>
                <c:pt idx="139">
                  <c:v>5.2779999999999996</c:v>
                </c:pt>
                <c:pt idx="140">
                  <c:v>2.2730000000000001</c:v>
                </c:pt>
                <c:pt idx="141">
                  <c:v>1.766</c:v>
                </c:pt>
                <c:pt idx="142">
                  <c:v>#N/A</c:v>
                </c:pt>
                <c:pt idx="143">
                  <c:v>1.575</c:v>
                </c:pt>
                <c:pt idx="144">
                  <c:v>4.1390000000000002</c:v>
                </c:pt>
                <c:pt idx="145">
                  <c:v>4.492</c:v>
                </c:pt>
                <c:pt idx="146">
                  <c:v>5.8929999999999998</c:v>
                </c:pt>
                <c:pt idx="147">
                  <c:v>#N/A</c:v>
                </c:pt>
                <c:pt idx="148">
                  <c:v>7.2</c:v>
                </c:pt>
                <c:pt idx="149">
                  <c:v>8.7420000000000009</c:v>
                </c:pt>
                <c:pt idx="150">
                  <c:v>7.4950000000000001</c:v>
                </c:pt>
                <c:pt idx="151">
                  <c:v>6.83</c:v>
                </c:pt>
                <c:pt idx="152">
                  <c:v>#N/A</c:v>
                </c:pt>
                <c:pt idx="153">
                  <c:v>3.194</c:v>
                </c:pt>
                <c:pt idx="154">
                  <c:v>0.53700000000000003</c:v>
                </c:pt>
                <c:pt idx="155">
                  <c:v>0.38200000000000001</c:v>
                </c:pt>
                <c:pt idx="156">
                  <c:v>2.3839999999999999</c:v>
                </c:pt>
                <c:pt idx="157">
                  <c:v>#N/A</c:v>
                </c:pt>
                <c:pt idx="158">
                  <c:v>#N/A</c:v>
                </c:pt>
                <c:pt idx="159">
                  <c:v>6.9820000000000002</c:v>
                </c:pt>
                <c:pt idx="160">
                  <c:v>7.3920000000000003</c:v>
                </c:pt>
                <c:pt idx="161">
                  <c:v>7.9260000000000002</c:v>
                </c:pt>
                <c:pt idx="162">
                  <c:v>#N/A</c:v>
                </c:pt>
                <c:pt idx="163">
                  <c:v>#N/A</c:v>
                </c:pt>
                <c:pt idx="164">
                  <c:v>5.7229999999999999</c:v>
                </c:pt>
                <c:pt idx="165">
                  <c:v>4.0599999999999996</c:v>
                </c:pt>
                <c:pt idx="166">
                  <c:v>3.34</c:v>
                </c:pt>
                <c:pt idx="167">
                  <c:v>4.9249999999999998</c:v>
                </c:pt>
                <c:pt idx="168">
                  <c:v>#N/A</c:v>
                </c:pt>
                <c:pt idx="169">
                  <c:v>6.165</c:v>
                </c:pt>
                <c:pt idx="170">
                  <c:v>6.992</c:v>
                </c:pt>
                <c:pt idx="171">
                  <c:v>7.2889999999999997</c:v>
                </c:pt>
                <c:pt idx="172">
                  <c:v>8.3030000000000008</c:v>
                </c:pt>
                <c:pt idx="173">
                  <c:v>#N/A</c:v>
                </c:pt>
                <c:pt idx="174">
                  <c:v>#N/A</c:v>
                </c:pt>
                <c:pt idx="175">
                  <c:v>9.1969999999999992</c:v>
                </c:pt>
                <c:pt idx="176">
                  <c:v>7.0949999999999998</c:v>
                </c:pt>
                <c:pt idx="177">
                  <c:v>4.5789999999999997</c:v>
                </c:pt>
                <c:pt idx="178">
                  <c:v>#N/A</c:v>
                </c:pt>
                <c:pt idx="179">
                  <c:v>4.383</c:v>
                </c:pt>
                <c:pt idx="180">
                  <c:v>7.24</c:v>
                </c:pt>
                <c:pt idx="181">
                  <c:v>8.9779999999999998</c:v>
                </c:pt>
                <c:pt idx="182">
                  <c:v>9.56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9.766</c:v>
                </c:pt>
                <c:pt idx="195">
                  <c:v>10.44</c:v>
                </c:pt>
                <c:pt idx="196">
                  <c:v>#N/A</c:v>
                </c:pt>
                <c:pt idx="197">
                  <c:v>#N/A</c:v>
                </c:pt>
                <c:pt idx="198">
                  <c:v>10.084</c:v>
                </c:pt>
                <c:pt idx="199">
                  <c:v>9.2880000000000003</c:v>
                </c:pt>
                <c:pt idx="200">
                  <c:v>5.8739999999999997</c:v>
                </c:pt>
                <c:pt idx="201">
                  <c:v>6.3029999999999999</c:v>
                </c:pt>
                <c:pt idx="202">
                  <c:v>3.0739999999999998</c:v>
                </c:pt>
                <c:pt idx="203">
                  <c:v>3.2749999999999999</c:v>
                </c:pt>
                <c:pt idx="204">
                  <c:v>5.3070000000000004</c:v>
                </c:pt>
                <c:pt idx="205">
                  <c:v>6.5830000000000002</c:v>
                </c:pt>
                <c:pt idx="206">
                  <c:v>6.14</c:v>
                </c:pt>
                <c:pt idx="207">
                  <c:v>8.2870000000000008</c:v>
                </c:pt>
                <c:pt idx="208">
                  <c:v>9.0419999999999998</c:v>
                </c:pt>
                <c:pt idx="209">
                  <c:v>10.048</c:v>
                </c:pt>
                <c:pt idx="210">
                  <c:v>8.8350000000000009</c:v>
                </c:pt>
                <c:pt idx="211">
                  <c:v>9.2129999999999992</c:v>
                </c:pt>
                <c:pt idx="212">
                  <c:v>5.875</c:v>
                </c:pt>
                <c:pt idx="213">
                  <c:v>1.0880000000000001</c:v>
                </c:pt>
                <c:pt idx="214">
                  <c:v>0.75600000000000001</c:v>
                </c:pt>
                <c:pt idx="215">
                  <c:v>0.73099999999999998</c:v>
                </c:pt>
                <c:pt idx="216">
                  <c:v>4.0289999999999999</c:v>
                </c:pt>
                <c:pt idx="217">
                  <c:v>4.625</c:v>
                </c:pt>
                <c:pt idx="218">
                  <c:v>6.92</c:v>
                </c:pt>
                <c:pt idx="219">
                  <c:v>9.1270000000000007</c:v>
                </c:pt>
                <c:pt idx="220">
                  <c:v>9.4969999999999999</c:v>
                </c:pt>
                <c:pt idx="221">
                  <c:v>8.2270000000000003</c:v>
                </c:pt>
                <c:pt idx="222">
                  <c:v>8.3439999999999994</c:v>
                </c:pt>
                <c:pt idx="223">
                  <c:v>7.532</c:v>
                </c:pt>
                <c:pt idx="224">
                  <c:v>5.8479999999999999</c:v>
                </c:pt>
                <c:pt idx="225">
                  <c:v>4.4329999999999998</c:v>
                </c:pt>
                <c:pt idx="226">
                  <c:v>6.5949999999999998</c:v>
                </c:pt>
                <c:pt idx="227">
                  <c:v>6.8090000000000002</c:v>
                </c:pt>
                <c:pt idx="228">
                  <c:v>8.3149999999999995</c:v>
                </c:pt>
                <c:pt idx="229">
                  <c:v>9.3000000000000007</c:v>
                </c:pt>
                <c:pt idx="230">
                  <c:v>10.973000000000001</c:v>
                </c:pt>
                <c:pt idx="231">
                  <c:v>10.959</c:v>
                </c:pt>
                <c:pt idx="232">
                  <c:v>10.827999999999999</c:v>
                </c:pt>
                <c:pt idx="233">
                  <c:v>11.754</c:v>
                </c:pt>
                <c:pt idx="234">
                  <c:v>10.757999999999999</c:v>
                </c:pt>
                <c:pt idx="235">
                  <c:v>9.2319999999999993</c:v>
                </c:pt>
                <c:pt idx="236">
                  <c:v>6.7450000000000001</c:v>
                </c:pt>
                <c:pt idx="237">
                  <c:v>3.5659999999999998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06-CA43-83BC-138FF8C9166F}"/>
            </c:ext>
          </c:extLst>
        </c:ser>
        <c:ser>
          <c:idx val="1"/>
          <c:order val="1"/>
          <c:tx>
            <c:strRef>
              <c:f>'gwsa-imputed'!$D$1</c:f>
              <c:strCache>
                <c:ptCount val="1"/>
                <c:pt idx="0">
                  <c:v>Imputed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'gwsa-imputed'!$A$2:$A$239</c:f>
              <c:numCache>
                <c:formatCode>yyyy\-mm\-dd;@</c:formatCode>
                <c:ptCount val="238"/>
                <c:pt idx="0">
                  <c:v>37347</c:v>
                </c:pt>
                <c:pt idx="1">
                  <c:v>37377</c:v>
                </c:pt>
                <c:pt idx="2">
                  <c:v>37408</c:v>
                </c:pt>
                <c:pt idx="3">
                  <c:v>37438</c:v>
                </c:pt>
                <c:pt idx="4">
                  <c:v>37469</c:v>
                </c:pt>
                <c:pt idx="5">
                  <c:v>37500</c:v>
                </c:pt>
                <c:pt idx="6">
                  <c:v>37530</c:v>
                </c:pt>
                <c:pt idx="7">
                  <c:v>37561</c:v>
                </c:pt>
                <c:pt idx="8">
                  <c:v>37591</c:v>
                </c:pt>
                <c:pt idx="9">
                  <c:v>37622</c:v>
                </c:pt>
                <c:pt idx="10">
                  <c:v>37653</c:v>
                </c:pt>
                <c:pt idx="11">
                  <c:v>37681</c:v>
                </c:pt>
                <c:pt idx="12">
                  <c:v>37712</c:v>
                </c:pt>
                <c:pt idx="13">
                  <c:v>37742</c:v>
                </c:pt>
                <c:pt idx="14">
                  <c:v>37773</c:v>
                </c:pt>
                <c:pt idx="15">
                  <c:v>37803</c:v>
                </c:pt>
                <c:pt idx="16">
                  <c:v>37834</c:v>
                </c:pt>
                <c:pt idx="17">
                  <c:v>37865</c:v>
                </c:pt>
                <c:pt idx="18">
                  <c:v>37895</c:v>
                </c:pt>
                <c:pt idx="19">
                  <c:v>37926</c:v>
                </c:pt>
                <c:pt idx="20">
                  <c:v>37956</c:v>
                </c:pt>
                <c:pt idx="21">
                  <c:v>37987</c:v>
                </c:pt>
                <c:pt idx="22">
                  <c:v>38018</c:v>
                </c:pt>
                <c:pt idx="23">
                  <c:v>38047</c:v>
                </c:pt>
                <c:pt idx="24">
                  <c:v>38078</c:v>
                </c:pt>
                <c:pt idx="25">
                  <c:v>38108</c:v>
                </c:pt>
                <c:pt idx="26">
                  <c:v>38139</c:v>
                </c:pt>
                <c:pt idx="27">
                  <c:v>38169</c:v>
                </c:pt>
                <c:pt idx="28">
                  <c:v>38200</c:v>
                </c:pt>
                <c:pt idx="29">
                  <c:v>38231</c:v>
                </c:pt>
                <c:pt idx="30">
                  <c:v>38261</c:v>
                </c:pt>
                <c:pt idx="31">
                  <c:v>38292</c:v>
                </c:pt>
                <c:pt idx="32">
                  <c:v>38322</c:v>
                </c:pt>
                <c:pt idx="33">
                  <c:v>38353</c:v>
                </c:pt>
                <c:pt idx="34">
                  <c:v>38384</c:v>
                </c:pt>
                <c:pt idx="35">
                  <c:v>38412</c:v>
                </c:pt>
                <c:pt idx="36">
                  <c:v>38443</c:v>
                </c:pt>
                <c:pt idx="37">
                  <c:v>38473</c:v>
                </c:pt>
                <c:pt idx="38">
                  <c:v>38504</c:v>
                </c:pt>
                <c:pt idx="39">
                  <c:v>38534</c:v>
                </c:pt>
                <c:pt idx="40">
                  <c:v>38565</c:v>
                </c:pt>
                <c:pt idx="41">
                  <c:v>38596</c:v>
                </c:pt>
                <c:pt idx="42">
                  <c:v>38626</c:v>
                </c:pt>
                <c:pt idx="43">
                  <c:v>38657</c:v>
                </c:pt>
                <c:pt idx="44">
                  <c:v>38687</c:v>
                </c:pt>
                <c:pt idx="45">
                  <c:v>38718</c:v>
                </c:pt>
                <c:pt idx="46">
                  <c:v>38749</c:v>
                </c:pt>
                <c:pt idx="47">
                  <c:v>38777</c:v>
                </c:pt>
                <c:pt idx="48">
                  <c:v>38808</c:v>
                </c:pt>
                <c:pt idx="49">
                  <c:v>38838</c:v>
                </c:pt>
                <c:pt idx="50">
                  <c:v>38869</c:v>
                </c:pt>
                <c:pt idx="51">
                  <c:v>38899</c:v>
                </c:pt>
                <c:pt idx="52">
                  <c:v>38930</c:v>
                </c:pt>
                <c:pt idx="53">
                  <c:v>38961</c:v>
                </c:pt>
                <c:pt idx="54">
                  <c:v>38991</c:v>
                </c:pt>
                <c:pt idx="55">
                  <c:v>39022</c:v>
                </c:pt>
                <c:pt idx="56">
                  <c:v>39052</c:v>
                </c:pt>
                <c:pt idx="57">
                  <c:v>39083</c:v>
                </c:pt>
                <c:pt idx="58">
                  <c:v>39114</c:v>
                </c:pt>
                <c:pt idx="59">
                  <c:v>39142</c:v>
                </c:pt>
                <c:pt idx="60">
                  <c:v>39173</c:v>
                </c:pt>
                <c:pt idx="61">
                  <c:v>39203</c:v>
                </c:pt>
                <c:pt idx="62">
                  <c:v>39234</c:v>
                </c:pt>
                <c:pt idx="63">
                  <c:v>39264</c:v>
                </c:pt>
                <c:pt idx="64">
                  <c:v>39295</c:v>
                </c:pt>
                <c:pt idx="65">
                  <c:v>39326</c:v>
                </c:pt>
                <c:pt idx="66">
                  <c:v>39356</c:v>
                </c:pt>
                <c:pt idx="67">
                  <c:v>39387</c:v>
                </c:pt>
                <c:pt idx="68">
                  <c:v>39417</c:v>
                </c:pt>
                <c:pt idx="69">
                  <c:v>39448</c:v>
                </c:pt>
                <c:pt idx="70">
                  <c:v>39479</c:v>
                </c:pt>
                <c:pt idx="71">
                  <c:v>39508</c:v>
                </c:pt>
                <c:pt idx="72">
                  <c:v>39539</c:v>
                </c:pt>
                <c:pt idx="73">
                  <c:v>39569</c:v>
                </c:pt>
                <c:pt idx="74">
                  <c:v>39600</c:v>
                </c:pt>
                <c:pt idx="75">
                  <c:v>39630</c:v>
                </c:pt>
                <c:pt idx="76">
                  <c:v>39661</c:v>
                </c:pt>
                <c:pt idx="77">
                  <c:v>39692</c:v>
                </c:pt>
                <c:pt idx="78">
                  <c:v>39722</c:v>
                </c:pt>
                <c:pt idx="79">
                  <c:v>39753</c:v>
                </c:pt>
                <c:pt idx="80">
                  <c:v>39783</c:v>
                </c:pt>
                <c:pt idx="81">
                  <c:v>39814</c:v>
                </c:pt>
                <c:pt idx="82">
                  <c:v>39845</c:v>
                </c:pt>
                <c:pt idx="83">
                  <c:v>39873</c:v>
                </c:pt>
                <c:pt idx="84">
                  <c:v>39904</c:v>
                </c:pt>
                <c:pt idx="85">
                  <c:v>39934</c:v>
                </c:pt>
                <c:pt idx="86">
                  <c:v>39965</c:v>
                </c:pt>
                <c:pt idx="87">
                  <c:v>39995</c:v>
                </c:pt>
                <c:pt idx="88">
                  <c:v>40026</c:v>
                </c:pt>
                <c:pt idx="89">
                  <c:v>40057</c:v>
                </c:pt>
                <c:pt idx="90">
                  <c:v>40087</c:v>
                </c:pt>
                <c:pt idx="91">
                  <c:v>40118</c:v>
                </c:pt>
                <c:pt idx="92">
                  <c:v>40148</c:v>
                </c:pt>
                <c:pt idx="93">
                  <c:v>40179</c:v>
                </c:pt>
                <c:pt idx="94">
                  <c:v>40210</c:v>
                </c:pt>
                <c:pt idx="95">
                  <c:v>40238</c:v>
                </c:pt>
                <c:pt idx="96">
                  <c:v>40269</c:v>
                </c:pt>
                <c:pt idx="97">
                  <c:v>40299</c:v>
                </c:pt>
                <c:pt idx="98">
                  <c:v>40330</c:v>
                </c:pt>
                <c:pt idx="99">
                  <c:v>40360</c:v>
                </c:pt>
                <c:pt idx="100">
                  <c:v>40391</c:v>
                </c:pt>
                <c:pt idx="101">
                  <c:v>40422</c:v>
                </c:pt>
                <c:pt idx="102">
                  <c:v>40452</c:v>
                </c:pt>
                <c:pt idx="103">
                  <c:v>40483</c:v>
                </c:pt>
                <c:pt idx="104">
                  <c:v>40513</c:v>
                </c:pt>
                <c:pt idx="105">
                  <c:v>40544</c:v>
                </c:pt>
                <c:pt idx="106">
                  <c:v>40575</c:v>
                </c:pt>
                <c:pt idx="107">
                  <c:v>40603</c:v>
                </c:pt>
                <c:pt idx="108">
                  <c:v>40634</c:v>
                </c:pt>
                <c:pt idx="109">
                  <c:v>40664</c:v>
                </c:pt>
                <c:pt idx="110">
                  <c:v>40695</c:v>
                </c:pt>
                <c:pt idx="111">
                  <c:v>40725</c:v>
                </c:pt>
                <c:pt idx="112">
                  <c:v>40756</c:v>
                </c:pt>
                <c:pt idx="113">
                  <c:v>40787</c:v>
                </c:pt>
                <c:pt idx="114">
                  <c:v>40817</c:v>
                </c:pt>
                <c:pt idx="115">
                  <c:v>40848</c:v>
                </c:pt>
                <c:pt idx="116">
                  <c:v>40878</c:v>
                </c:pt>
                <c:pt idx="117">
                  <c:v>40909</c:v>
                </c:pt>
                <c:pt idx="118">
                  <c:v>40940</c:v>
                </c:pt>
                <c:pt idx="119">
                  <c:v>40969</c:v>
                </c:pt>
                <c:pt idx="120">
                  <c:v>41000</c:v>
                </c:pt>
                <c:pt idx="121">
                  <c:v>41030</c:v>
                </c:pt>
                <c:pt idx="122">
                  <c:v>41061</c:v>
                </c:pt>
                <c:pt idx="123">
                  <c:v>41091</c:v>
                </c:pt>
                <c:pt idx="124">
                  <c:v>41122</c:v>
                </c:pt>
                <c:pt idx="125">
                  <c:v>41153</c:v>
                </c:pt>
                <c:pt idx="126">
                  <c:v>41183</c:v>
                </c:pt>
                <c:pt idx="127">
                  <c:v>41214</c:v>
                </c:pt>
                <c:pt idx="128">
                  <c:v>41244</c:v>
                </c:pt>
                <c:pt idx="129">
                  <c:v>41275</c:v>
                </c:pt>
                <c:pt idx="130">
                  <c:v>41306</c:v>
                </c:pt>
                <c:pt idx="131">
                  <c:v>41334</c:v>
                </c:pt>
                <c:pt idx="132">
                  <c:v>41365</c:v>
                </c:pt>
                <c:pt idx="133">
                  <c:v>41395</c:v>
                </c:pt>
                <c:pt idx="134">
                  <c:v>41426</c:v>
                </c:pt>
                <c:pt idx="135">
                  <c:v>41456</c:v>
                </c:pt>
                <c:pt idx="136">
                  <c:v>41487</c:v>
                </c:pt>
                <c:pt idx="137">
                  <c:v>41518</c:v>
                </c:pt>
                <c:pt idx="138">
                  <c:v>41548</c:v>
                </c:pt>
                <c:pt idx="139">
                  <c:v>41579</c:v>
                </c:pt>
                <c:pt idx="140">
                  <c:v>41609</c:v>
                </c:pt>
                <c:pt idx="141">
                  <c:v>41640</c:v>
                </c:pt>
                <c:pt idx="142">
                  <c:v>41671</c:v>
                </c:pt>
                <c:pt idx="143">
                  <c:v>41699</c:v>
                </c:pt>
                <c:pt idx="144">
                  <c:v>41730</c:v>
                </c:pt>
                <c:pt idx="145">
                  <c:v>41760</c:v>
                </c:pt>
                <c:pt idx="146">
                  <c:v>41791</c:v>
                </c:pt>
                <c:pt idx="147">
                  <c:v>41821</c:v>
                </c:pt>
                <c:pt idx="148">
                  <c:v>41852</c:v>
                </c:pt>
                <c:pt idx="149">
                  <c:v>41883</c:v>
                </c:pt>
                <c:pt idx="150">
                  <c:v>41913</c:v>
                </c:pt>
                <c:pt idx="151">
                  <c:v>41944</c:v>
                </c:pt>
                <c:pt idx="152">
                  <c:v>41974</c:v>
                </c:pt>
                <c:pt idx="153">
                  <c:v>42005</c:v>
                </c:pt>
                <c:pt idx="154">
                  <c:v>42036</c:v>
                </c:pt>
                <c:pt idx="155">
                  <c:v>42064</c:v>
                </c:pt>
                <c:pt idx="156">
                  <c:v>42095</c:v>
                </c:pt>
                <c:pt idx="157">
                  <c:v>42125</c:v>
                </c:pt>
                <c:pt idx="158">
                  <c:v>42156</c:v>
                </c:pt>
                <c:pt idx="159">
                  <c:v>42186</c:v>
                </c:pt>
                <c:pt idx="160">
                  <c:v>42217</c:v>
                </c:pt>
                <c:pt idx="161">
                  <c:v>42248</c:v>
                </c:pt>
                <c:pt idx="162">
                  <c:v>42278</c:v>
                </c:pt>
                <c:pt idx="163">
                  <c:v>42309</c:v>
                </c:pt>
                <c:pt idx="164">
                  <c:v>42339</c:v>
                </c:pt>
                <c:pt idx="165">
                  <c:v>42370</c:v>
                </c:pt>
                <c:pt idx="166">
                  <c:v>42401</c:v>
                </c:pt>
                <c:pt idx="167">
                  <c:v>42430</c:v>
                </c:pt>
                <c:pt idx="168">
                  <c:v>42461</c:v>
                </c:pt>
                <c:pt idx="169">
                  <c:v>42491</c:v>
                </c:pt>
                <c:pt idx="170">
                  <c:v>42522</c:v>
                </c:pt>
                <c:pt idx="171">
                  <c:v>42552</c:v>
                </c:pt>
                <c:pt idx="172">
                  <c:v>42583</c:v>
                </c:pt>
                <c:pt idx="173">
                  <c:v>42614</c:v>
                </c:pt>
                <c:pt idx="174">
                  <c:v>42644</c:v>
                </c:pt>
                <c:pt idx="175">
                  <c:v>42675</c:v>
                </c:pt>
                <c:pt idx="176">
                  <c:v>42705</c:v>
                </c:pt>
                <c:pt idx="177">
                  <c:v>42736</c:v>
                </c:pt>
                <c:pt idx="178">
                  <c:v>42767</c:v>
                </c:pt>
                <c:pt idx="179">
                  <c:v>42795</c:v>
                </c:pt>
                <c:pt idx="180">
                  <c:v>42826</c:v>
                </c:pt>
                <c:pt idx="181">
                  <c:v>42856</c:v>
                </c:pt>
                <c:pt idx="182">
                  <c:v>42887</c:v>
                </c:pt>
                <c:pt idx="183">
                  <c:v>42917</c:v>
                </c:pt>
                <c:pt idx="184">
                  <c:v>42948</c:v>
                </c:pt>
                <c:pt idx="185">
                  <c:v>42979</c:v>
                </c:pt>
                <c:pt idx="186">
                  <c:v>43009</c:v>
                </c:pt>
                <c:pt idx="187">
                  <c:v>43040</c:v>
                </c:pt>
                <c:pt idx="188">
                  <c:v>43070</c:v>
                </c:pt>
                <c:pt idx="189">
                  <c:v>43101</c:v>
                </c:pt>
                <c:pt idx="190">
                  <c:v>43132</c:v>
                </c:pt>
                <c:pt idx="191">
                  <c:v>43160</c:v>
                </c:pt>
                <c:pt idx="192">
                  <c:v>43191</c:v>
                </c:pt>
                <c:pt idx="193">
                  <c:v>43221</c:v>
                </c:pt>
                <c:pt idx="194">
                  <c:v>43252</c:v>
                </c:pt>
                <c:pt idx="195">
                  <c:v>43282</c:v>
                </c:pt>
                <c:pt idx="196">
                  <c:v>43313</c:v>
                </c:pt>
                <c:pt idx="197">
                  <c:v>43344</c:v>
                </c:pt>
                <c:pt idx="198">
                  <c:v>43374</c:v>
                </c:pt>
                <c:pt idx="199">
                  <c:v>43405</c:v>
                </c:pt>
                <c:pt idx="200">
                  <c:v>43435</c:v>
                </c:pt>
                <c:pt idx="201">
                  <c:v>43466</c:v>
                </c:pt>
                <c:pt idx="202">
                  <c:v>43497</c:v>
                </c:pt>
                <c:pt idx="203">
                  <c:v>43525</c:v>
                </c:pt>
                <c:pt idx="204">
                  <c:v>43556</c:v>
                </c:pt>
                <c:pt idx="205">
                  <c:v>43586</c:v>
                </c:pt>
                <c:pt idx="206">
                  <c:v>43617</c:v>
                </c:pt>
                <c:pt idx="207">
                  <c:v>43647</c:v>
                </c:pt>
                <c:pt idx="208">
                  <c:v>43678</c:v>
                </c:pt>
                <c:pt idx="209">
                  <c:v>43709</c:v>
                </c:pt>
                <c:pt idx="210">
                  <c:v>43739</c:v>
                </c:pt>
                <c:pt idx="211">
                  <c:v>43770</c:v>
                </c:pt>
                <c:pt idx="212">
                  <c:v>43800</c:v>
                </c:pt>
                <c:pt idx="213">
                  <c:v>43831</c:v>
                </c:pt>
                <c:pt idx="214">
                  <c:v>43862</c:v>
                </c:pt>
                <c:pt idx="215">
                  <c:v>43891</c:v>
                </c:pt>
                <c:pt idx="216">
                  <c:v>43922</c:v>
                </c:pt>
                <c:pt idx="217">
                  <c:v>43952</c:v>
                </c:pt>
                <c:pt idx="218">
                  <c:v>43983</c:v>
                </c:pt>
                <c:pt idx="219">
                  <c:v>44013</c:v>
                </c:pt>
                <c:pt idx="220">
                  <c:v>44044</c:v>
                </c:pt>
                <c:pt idx="221">
                  <c:v>44075</c:v>
                </c:pt>
                <c:pt idx="222">
                  <c:v>44105</c:v>
                </c:pt>
                <c:pt idx="223">
                  <c:v>44136</c:v>
                </c:pt>
                <c:pt idx="224">
                  <c:v>44166</c:v>
                </c:pt>
                <c:pt idx="225">
                  <c:v>44197</c:v>
                </c:pt>
                <c:pt idx="226">
                  <c:v>44228</c:v>
                </c:pt>
                <c:pt idx="227">
                  <c:v>44256</c:v>
                </c:pt>
                <c:pt idx="228">
                  <c:v>44287</c:v>
                </c:pt>
                <c:pt idx="229">
                  <c:v>44317</c:v>
                </c:pt>
                <c:pt idx="230">
                  <c:v>44348</c:v>
                </c:pt>
                <c:pt idx="231">
                  <c:v>44378</c:v>
                </c:pt>
                <c:pt idx="232">
                  <c:v>44409</c:v>
                </c:pt>
                <c:pt idx="233">
                  <c:v>44440</c:v>
                </c:pt>
                <c:pt idx="234">
                  <c:v>44470</c:v>
                </c:pt>
                <c:pt idx="235">
                  <c:v>44501</c:v>
                </c:pt>
                <c:pt idx="236">
                  <c:v>44531</c:v>
                </c:pt>
                <c:pt idx="237">
                  <c:v>44562</c:v>
                </c:pt>
              </c:numCache>
            </c:numRef>
          </c:cat>
          <c:val>
            <c:numRef>
              <c:f>'gwsa-imputed'!$D$2:$D$239</c:f>
              <c:numCache>
                <c:formatCode>General</c:formatCode>
                <c:ptCount val="238"/>
                <c:pt idx="0">
                  <c:v>#N/A</c:v>
                </c:pt>
                <c:pt idx="1">
                  <c:v>-3.8220000000000001</c:v>
                </c:pt>
                <c:pt idx="2">
                  <c:v>-1.3744290083881701</c:v>
                </c:pt>
                <c:pt idx="3">
                  <c:v>-1.5976687533127401</c:v>
                </c:pt>
                <c:pt idx="4">
                  <c:v>-1.0349999999999999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-3.6320000000000001</c:v>
                </c:pt>
                <c:pt idx="14">
                  <c:v>-1.57302646052607</c:v>
                </c:pt>
                <c:pt idx="15">
                  <c:v>-1.9910000000000001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4.78</c:v>
                </c:pt>
                <c:pt idx="105">
                  <c:v>2.9654588982910499</c:v>
                </c:pt>
                <c:pt idx="106">
                  <c:v>-0.313</c:v>
                </c:pt>
                <c:pt idx="107">
                  <c:v>#N/A</c:v>
                </c:pt>
                <c:pt idx="108">
                  <c:v>#N/A</c:v>
                </c:pt>
                <c:pt idx="109">
                  <c:v>2.92</c:v>
                </c:pt>
                <c:pt idx="110">
                  <c:v>3.2777509272119101</c:v>
                </c:pt>
                <c:pt idx="111">
                  <c:v>5.1539999999999999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5.181</c:v>
                </c:pt>
                <c:pt idx="116">
                  <c:v>3.8843763202454999</c:v>
                </c:pt>
                <c:pt idx="117">
                  <c:v>3.512</c:v>
                </c:pt>
                <c:pt idx="118">
                  <c:v>#N/A</c:v>
                </c:pt>
                <c:pt idx="119">
                  <c:v>#N/A</c:v>
                </c:pt>
                <c:pt idx="120">
                  <c:v>0.57299999999999995</c:v>
                </c:pt>
                <c:pt idx="121">
                  <c:v>1.3112184803365501</c:v>
                </c:pt>
                <c:pt idx="122">
                  <c:v>2.3969999999999998</c:v>
                </c:pt>
                <c:pt idx="123">
                  <c:v>#N/A</c:v>
                </c:pt>
                <c:pt idx="124">
                  <c:v>#N/A</c:v>
                </c:pt>
                <c:pt idx="125">
                  <c:v>5.1520000000000001</c:v>
                </c:pt>
                <c:pt idx="126">
                  <c:v>4.7773954938200101</c:v>
                </c:pt>
                <c:pt idx="127">
                  <c:v>3.7770000000000001</c:v>
                </c:pt>
                <c:pt idx="128">
                  <c:v>#N/A</c:v>
                </c:pt>
                <c:pt idx="129">
                  <c:v>#N/A</c:v>
                </c:pt>
                <c:pt idx="130">
                  <c:v>-2.738</c:v>
                </c:pt>
                <c:pt idx="131">
                  <c:v>-1.3982499772591299</c:v>
                </c:pt>
                <c:pt idx="132">
                  <c:v>0.24199999999999999</c:v>
                </c:pt>
                <c:pt idx="133">
                  <c:v>#N/A</c:v>
                </c:pt>
                <c:pt idx="134">
                  <c:v>#N/A</c:v>
                </c:pt>
                <c:pt idx="135">
                  <c:v>3.835</c:v>
                </c:pt>
                <c:pt idx="136">
                  <c:v>7.7260107492168402</c:v>
                </c:pt>
                <c:pt idx="137">
                  <c:v>8.7221325006377697</c:v>
                </c:pt>
                <c:pt idx="138">
                  <c:v>5.8860000000000001</c:v>
                </c:pt>
                <c:pt idx="139">
                  <c:v>#N/A</c:v>
                </c:pt>
                <c:pt idx="140">
                  <c:v>#N/A</c:v>
                </c:pt>
                <c:pt idx="141">
                  <c:v>1.766</c:v>
                </c:pt>
                <c:pt idx="142">
                  <c:v>-1.86819197686105E-2</c:v>
                </c:pt>
                <c:pt idx="143">
                  <c:v>1.575</c:v>
                </c:pt>
                <c:pt idx="144">
                  <c:v>#N/A</c:v>
                </c:pt>
                <c:pt idx="145">
                  <c:v>#N/A</c:v>
                </c:pt>
                <c:pt idx="146">
                  <c:v>5.8929999999999998</c:v>
                </c:pt>
                <c:pt idx="147">
                  <c:v>7.2371813935584601</c:v>
                </c:pt>
                <c:pt idx="148">
                  <c:v>7.2</c:v>
                </c:pt>
                <c:pt idx="149">
                  <c:v>#N/A</c:v>
                </c:pt>
                <c:pt idx="150">
                  <c:v>#N/A</c:v>
                </c:pt>
                <c:pt idx="151">
                  <c:v>6.83</c:v>
                </c:pt>
                <c:pt idx="152">
                  <c:v>2.9060162787076198</c:v>
                </c:pt>
                <c:pt idx="153">
                  <c:v>3.194</c:v>
                </c:pt>
                <c:pt idx="154">
                  <c:v>#N/A</c:v>
                </c:pt>
                <c:pt idx="155">
                  <c:v>#N/A</c:v>
                </c:pt>
                <c:pt idx="156">
                  <c:v>2.3839999999999999</c:v>
                </c:pt>
                <c:pt idx="157">
                  <c:v>4.2779210419013198</c:v>
                </c:pt>
                <c:pt idx="158">
                  <c:v>5.9855011266555804</c:v>
                </c:pt>
                <c:pt idx="159">
                  <c:v>6.9820000000000002</c:v>
                </c:pt>
                <c:pt idx="160">
                  <c:v>#N/A</c:v>
                </c:pt>
                <c:pt idx="161">
                  <c:v>7.9260000000000002</c:v>
                </c:pt>
                <c:pt idx="162">
                  <c:v>7.6535232881616002</c:v>
                </c:pt>
                <c:pt idx="163">
                  <c:v>6.6245617062491897</c:v>
                </c:pt>
                <c:pt idx="164">
                  <c:v>5.7229999999999999</c:v>
                </c:pt>
                <c:pt idx="165">
                  <c:v>#N/A</c:v>
                </c:pt>
                <c:pt idx="166">
                  <c:v>#N/A</c:v>
                </c:pt>
                <c:pt idx="167">
                  <c:v>4.9249999999999998</c:v>
                </c:pt>
                <c:pt idx="168">
                  <c:v>3.0730356970872901</c:v>
                </c:pt>
                <c:pt idx="169">
                  <c:v>6.165</c:v>
                </c:pt>
                <c:pt idx="170">
                  <c:v>#N/A</c:v>
                </c:pt>
                <c:pt idx="171">
                  <c:v>#N/A</c:v>
                </c:pt>
                <c:pt idx="172">
                  <c:v>8.3030000000000008</c:v>
                </c:pt>
                <c:pt idx="173">
                  <c:v>12.772304454916201</c:v>
                </c:pt>
                <c:pt idx="174">
                  <c:v>11.549570343504801</c:v>
                </c:pt>
                <c:pt idx="175">
                  <c:v>9.1969999999999992</c:v>
                </c:pt>
                <c:pt idx="176">
                  <c:v>#N/A</c:v>
                </c:pt>
                <c:pt idx="177">
                  <c:v>4.5789999999999997</c:v>
                </c:pt>
                <c:pt idx="178">
                  <c:v>4.5551646533851198</c:v>
                </c:pt>
                <c:pt idx="179">
                  <c:v>4.383</c:v>
                </c:pt>
                <c:pt idx="180">
                  <c:v>#N/A</c:v>
                </c:pt>
                <c:pt idx="181">
                  <c:v>#N/A</c:v>
                </c:pt>
                <c:pt idx="182">
                  <c:v>9.56</c:v>
                </c:pt>
                <c:pt idx="183">
                  <c:v>10.5077232629951</c:v>
                </c:pt>
                <c:pt idx="184">
                  <c:v>10.8295619034257</c:v>
                </c:pt>
                <c:pt idx="185">
                  <c:v>11.970004710522799</c:v>
                </c:pt>
                <c:pt idx="186">
                  <c:v>10.7472705991115</c:v>
                </c:pt>
                <c:pt idx="187">
                  <c:v>10.531984239542</c:v>
                </c:pt>
                <c:pt idx="188">
                  <c:v>6.4346459614640903</c:v>
                </c:pt>
                <c:pt idx="189">
                  <c:v>6.9667971018946204</c:v>
                </c:pt>
                <c:pt idx="190">
                  <c:v>3.75286490899181</c:v>
                </c:pt>
                <c:pt idx="191">
                  <c:v>3.93881862723013</c:v>
                </c:pt>
                <c:pt idx="192">
                  <c:v>6.30284476766065</c:v>
                </c:pt>
                <c:pt idx="193">
                  <c:v>7.7804439895826603</c:v>
                </c:pt>
                <c:pt idx="194">
                  <c:v>9.766</c:v>
                </c:pt>
                <c:pt idx="195">
                  <c:v>10.44</c:v>
                </c:pt>
                <c:pt idx="196">
                  <c:v>10.027262159032301</c:v>
                </c:pt>
                <c:pt idx="197">
                  <c:v>11.1677049661295</c:v>
                </c:pt>
                <c:pt idx="198">
                  <c:v>10.084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06-CA43-83BC-138FF8C916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19609999"/>
        <c:axId val="797265471"/>
      </c:lineChart>
      <c:dateAx>
        <c:axId val="819609999"/>
        <c:scaling>
          <c:orientation val="minMax"/>
        </c:scaling>
        <c:delete val="0"/>
        <c:axPos val="b"/>
        <c:numFmt formatCode="yyyy\-mm\-dd;@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7265471"/>
        <c:crosses val="autoZero"/>
        <c:auto val="1"/>
        <c:lblOffset val="100"/>
        <c:baseTimeUnit val="months"/>
      </c:dateAx>
      <c:valAx>
        <c:axId val="7972654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96099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'2009'!$C$3</c:f>
              <c:strCache>
                <c:ptCount val="1"/>
                <c:pt idx="0">
                  <c:v>Orig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'2009'!$A$4:$A$23</c:f>
              <c:numCache>
                <c:formatCode>yyyy\-mm\-dd;@</c:formatCode>
                <c:ptCount val="20"/>
                <c:pt idx="0">
                  <c:v>39904</c:v>
                </c:pt>
                <c:pt idx="1">
                  <c:v>39934</c:v>
                </c:pt>
                <c:pt idx="2">
                  <c:v>39965</c:v>
                </c:pt>
                <c:pt idx="3">
                  <c:v>39995</c:v>
                </c:pt>
                <c:pt idx="4">
                  <c:v>40026</c:v>
                </c:pt>
                <c:pt idx="5">
                  <c:v>40057</c:v>
                </c:pt>
                <c:pt idx="6">
                  <c:v>40087</c:v>
                </c:pt>
                <c:pt idx="7">
                  <c:v>40118</c:v>
                </c:pt>
                <c:pt idx="8">
                  <c:v>40148</c:v>
                </c:pt>
                <c:pt idx="9">
                  <c:v>40179</c:v>
                </c:pt>
                <c:pt idx="10">
                  <c:v>40210</c:v>
                </c:pt>
                <c:pt idx="11">
                  <c:v>40238</c:v>
                </c:pt>
                <c:pt idx="12">
                  <c:v>40269</c:v>
                </c:pt>
                <c:pt idx="13">
                  <c:v>40299</c:v>
                </c:pt>
                <c:pt idx="14">
                  <c:v>40330</c:v>
                </c:pt>
                <c:pt idx="15">
                  <c:v>40360</c:v>
                </c:pt>
                <c:pt idx="16">
                  <c:v>40391</c:v>
                </c:pt>
                <c:pt idx="17">
                  <c:v>40422</c:v>
                </c:pt>
                <c:pt idx="18">
                  <c:v>40452</c:v>
                </c:pt>
                <c:pt idx="19">
                  <c:v>40483</c:v>
                </c:pt>
              </c:numCache>
            </c:numRef>
          </c:cat>
          <c:val>
            <c:numRef>
              <c:f>'2009'!$C$4:$C$23</c:f>
              <c:numCache>
                <c:formatCode>0.00</c:formatCode>
                <c:ptCount val="20"/>
                <c:pt idx="0">
                  <c:v>2.8279999999999998</c:v>
                </c:pt>
                <c:pt idx="1">
                  <c:v>4.2359999999999998</c:v>
                </c:pt>
                <c:pt idx="2">
                  <c:v>4.7839999999999998</c:v>
                </c:pt>
                <c:pt idx="3">
                  <c:v>5.1669999999999998</c:v>
                </c:pt>
                <c:pt idx="4">
                  <c:v>5.8550000000000004</c:v>
                </c:pt>
                <c:pt idx="5">
                  <c:v>6.1189999999999998</c:v>
                </c:pt>
                <c:pt idx="6">
                  <c:v>6.2279999999999998</c:v>
                </c:pt>
                <c:pt idx="7">
                  <c:v>5.0069999999999997</c:v>
                </c:pt>
                <c:pt idx="8">
                  <c:v>4.9740000000000002</c:v>
                </c:pt>
                <c:pt idx="9">
                  <c:v>2.476</c:v>
                </c:pt>
                <c:pt idx="10">
                  <c:v>1.167</c:v>
                </c:pt>
                <c:pt idx="11">
                  <c:v>0.26900000000000002</c:v>
                </c:pt>
                <c:pt idx="12">
                  <c:v>1.228</c:v>
                </c:pt>
                <c:pt idx="13">
                  <c:v>2.0329999999999999</c:v>
                </c:pt>
                <c:pt idx="14">
                  <c:v>3.6320000000000001</c:v>
                </c:pt>
                <c:pt idx="15">
                  <c:v>3.8679999999999999</c:v>
                </c:pt>
                <c:pt idx="16">
                  <c:v>5.23</c:v>
                </c:pt>
                <c:pt idx="17">
                  <c:v>5.9489999999999998</c:v>
                </c:pt>
                <c:pt idx="18">
                  <c:v>5.7759999999999998</c:v>
                </c:pt>
                <c:pt idx="19">
                  <c:v>5.2530000000000001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3E-814D-9696-66BDF536A77C}"/>
            </c:ext>
          </c:extLst>
        </c:ser>
        <c:ser>
          <c:idx val="1"/>
          <c:order val="1"/>
          <c:tx>
            <c:strRef>
              <c:f>'2009'!$D$3</c:f>
              <c:strCache>
                <c:ptCount val="1"/>
                <c:pt idx="0">
                  <c:v>Imputed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'2009'!$A$4:$A$23</c:f>
              <c:numCache>
                <c:formatCode>yyyy\-mm\-dd;@</c:formatCode>
                <c:ptCount val="20"/>
                <c:pt idx="0">
                  <c:v>39904</c:v>
                </c:pt>
                <c:pt idx="1">
                  <c:v>39934</c:v>
                </c:pt>
                <c:pt idx="2">
                  <c:v>39965</c:v>
                </c:pt>
                <c:pt idx="3">
                  <c:v>39995</c:v>
                </c:pt>
                <c:pt idx="4">
                  <c:v>40026</c:v>
                </c:pt>
                <c:pt idx="5">
                  <c:v>40057</c:v>
                </c:pt>
                <c:pt idx="6">
                  <c:v>40087</c:v>
                </c:pt>
                <c:pt idx="7">
                  <c:v>40118</c:v>
                </c:pt>
                <c:pt idx="8">
                  <c:v>40148</c:v>
                </c:pt>
                <c:pt idx="9">
                  <c:v>40179</c:v>
                </c:pt>
                <c:pt idx="10">
                  <c:v>40210</c:v>
                </c:pt>
                <c:pt idx="11">
                  <c:v>40238</c:v>
                </c:pt>
                <c:pt idx="12">
                  <c:v>40269</c:v>
                </c:pt>
                <c:pt idx="13">
                  <c:v>40299</c:v>
                </c:pt>
                <c:pt idx="14">
                  <c:v>40330</c:v>
                </c:pt>
                <c:pt idx="15">
                  <c:v>40360</c:v>
                </c:pt>
                <c:pt idx="16">
                  <c:v>40391</c:v>
                </c:pt>
                <c:pt idx="17">
                  <c:v>40422</c:v>
                </c:pt>
                <c:pt idx="18">
                  <c:v>40452</c:v>
                </c:pt>
                <c:pt idx="19">
                  <c:v>40483</c:v>
                </c:pt>
              </c:numCache>
            </c:numRef>
          </c:cat>
          <c:val>
            <c:numRef>
              <c:f>'2009'!$D$4:$D$23</c:f>
              <c:numCache>
                <c:formatCode>0.00</c:formatCode>
                <c:ptCount val="2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3E-814D-9696-66BDF536A7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191903"/>
        <c:axId val="1313021135"/>
      </c:lineChart>
      <c:dateAx>
        <c:axId val="1267191903"/>
        <c:scaling>
          <c:orientation val="minMax"/>
        </c:scaling>
        <c:delete val="0"/>
        <c:axPos val="b"/>
        <c:numFmt formatCode="yyyy\-mm\-dd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3021135"/>
        <c:crosses val="autoZero"/>
        <c:auto val="1"/>
        <c:lblOffset val="100"/>
        <c:baseTimeUnit val="months"/>
      </c:dateAx>
      <c:valAx>
        <c:axId val="1313021135"/>
        <c:scaling>
          <c:orientation val="minMax"/>
          <c:min val="-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7191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'2010'!$C$3</c:f>
              <c:strCache>
                <c:ptCount val="1"/>
                <c:pt idx="0">
                  <c:v>Orig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'2010'!$A$4:$A$23</c:f>
              <c:numCache>
                <c:formatCode>yyyy\-mm\-dd;@</c:formatCode>
                <c:ptCount val="20"/>
                <c:pt idx="0">
                  <c:v>40269</c:v>
                </c:pt>
                <c:pt idx="1">
                  <c:v>40299</c:v>
                </c:pt>
                <c:pt idx="2">
                  <c:v>40330</c:v>
                </c:pt>
                <c:pt idx="3">
                  <c:v>40360</c:v>
                </c:pt>
                <c:pt idx="4">
                  <c:v>40391</c:v>
                </c:pt>
                <c:pt idx="5">
                  <c:v>40422</c:v>
                </c:pt>
                <c:pt idx="6">
                  <c:v>40452</c:v>
                </c:pt>
                <c:pt idx="7">
                  <c:v>40483</c:v>
                </c:pt>
                <c:pt idx="8">
                  <c:v>40513</c:v>
                </c:pt>
                <c:pt idx="9">
                  <c:v>40544</c:v>
                </c:pt>
                <c:pt idx="10">
                  <c:v>40575</c:v>
                </c:pt>
                <c:pt idx="11">
                  <c:v>40603</c:v>
                </c:pt>
                <c:pt idx="12">
                  <c:v>40634</c:v>
                </c:pt>
                <c:pt idx="13">
                  <c:v>40664</c:v>
                </c:pt>
                <c:pt idx="14">
                  <c:v>40695</c:v>
                </c:pt>
                <c:pt idx="15">
                  <c:v>40725</c:v>
                </c:pt>
                <c:pt idx="16">
                  <c:v>40756</c:v>
                </c:pt>
                <c:pt idx="17">
                  <c:v>40787</c:v>
                </c:pt>
                <c:pt idx="18">
                  <c:v>40817</c:v>
                </c:pt>
                <c:pt idx="19">
                  <c:v>40848</c:v>
                </c:pt>
              </c:numCache>
            </c:numRef>
          </c:cat>
          <c:val>
            <c:numRef>
              <c:f>'2010'!$C$4:$C$23</c:f>
              <c:numCache>
                <c:formatCode>0.00</c:formatCode>
                <c:ptCount val="20"/>
                <c:pt idx="0">
                  <c:v>1.228</c:v>
                </c:pt>
                <c:pt idx="1">
                  <c:v>2.0329999999999999</c:v>
                </c:pt>
                <c:pt idx="2">
                  <c:v>3.6320000000000001</c:v>
                </c:pt>
                <c:pt idx="3">
                  <c:v>3.8679999999999999</c:v>
                </c:pt>
                <c:pt idx="4">
                  <c:v>5.23</c:v>
                </c:pt>
                <c:pt idx="5">
                  <c:v>5.9489999999999998</c:v>
                </c:pt>
                <c:pt idx="6">
                  <c:v>5.7759999999999998</c:v>
                </c:pt>
                <c:pt idx="7">
                  <c:v>5.2530000000000001</c:v>
                </c:pt>
                <c:pt idx="8">
                  <c:v>4.78</c:v>
                </c:pt>
                <c:pt idx="9">
                  <c:v>#N/A</c:v>
                </c:pt>
                <c:pt idx="10">
                  <c:v>-0.313</c:v>
                </c:pt>
                <c:pt idx="11">
                  <c:v>1.2010000000000001</c:v>
                </c:pt>
                <c:pt idx="12">
                  <c:v>1.373</c:v>
                </c:pt>
                <c:pt idx="13">
                  <c:v>2.92</c:v>
                </c:pt>
                <c:pt idx="14">
                  <c:v>#N/A</c:v>
                </c:pt>
                <c:pt idx="15">
                  <c:v>5.1539999999999999</c:v>
                </c:pt>
                <c:pt idx="16">
                  <c:v>5.0579999999999998</c:v>
                </c:pt>
                <c:pt idx="17">
                  <c:v>5.7069999999999999</c:v>
                </c:pt>
                <c:pt idx="18">
                  <c:v>5.6970000000000001</c:v>
                </c:pt>
                <c:pt idx="19">
                  <c:v>5.181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34-5643-AD94-FEEA33E6B250}"/>
            </c:ext>
          </c:extLst>
        </c:ser>
        <c:ser>
          <c:idx val="1"/>
          <c:order val="1"/>
          <c:tx>
            <c:strRef>
              <c:f>'2010'!$D$3</c:f>
              <c:strCache>
                <c:ptCount val="1"/>
                <c:pt idx="0">
                  <c:v>Imputed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'2010'!$A$4:$A$23</c:f>
              <c:numCache>
                <c:formatCode>yyyy\-mm\-dd;@</c:formatCode>
                <c:ptCount val="20"/>
                <c:pt idx="0">
                  <c:v>40269</c:v>
                </c:pt>
                <c:pt idx="1">
                  <c:v>40299</c:v>
                </c:pt>
                <c:pt idx="2">
                  <c:v>40330</c:v>
                </c:pt>
                <c:pt idx="3">
                  <c:v>40360</c:v>
                </c:pt>
                <c:pt idx="4">
                  <c:v>40391</c:v>
                </c:pt>
                <c:pt idx="5">
                  <c:v>40422</c:v>
                </c:pt>
                <c:pt idx="6">
                  <c:v>40452</c:v>
                </c:pt>
                <c:pt idx="7">
                  <c:v>40483</c:v>
                </c:pt>
                <c:pt idx="8">
                  <c:v>40513</c:v>
                </c:pt>
                <c:pt idx="9">
                  <c:v>40544</c:v>
                </c:pt>
                <c:pt idx="10">
                  <c:v>40575</c:v>
                </c:pt>
                <c:pt idx="11">
                  <c:v>40603</c:v>
                </c:pt>
                <c:pt idx="12">
                  <c:v>40634</c:v>
                </c:pt>
                <c:pt idx="13">
                  <c:v>40664</c:v>
                </c:pt>
                <c:pt idx="14">
                  <c:v>40695</c:v>
                </c:pt>
                <c:pt idx="15">
                  <c:v>40725</c:v>
                </c:pt>
                <c:pt idx="16">
                  <c:v>40756</c:v>
                </c:pt>
                <c:pt idx="17">
                  <c:v>40787</c:v>
                </c:pt>
                <c:pt idx="18">
                  <c:v>40817</c:v>
                </c:pt>
                <c:pt idx="19">
                  <c:v>40848</c:v>
                </c:pt>
              </c:numCache>
            </c:numRef>
          </c:cat>
          <c:val>
            <c:numRef>
              <c:f>'2010'!$D$4:$D$23</c:f>
              <c:numCache>
                <c:formatCode>0.00</c:formatCode>
                <c:ptCount val="2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4.78</c:v>
                </c:pt>
                <c:pt idx="9">
                  <c:v>2.9654588982910499</c:v>
                </c:pt>
                <c:pt idx="10">
                  <c:v>-0.313</c:v>
                </c:pt>
                <c:pt idx="11">
                  <c:v>#N/A</c:v>
                </c:pt>
                <c:pt idx="12">
                  <c:v>#N/A</c:v>
                </c:pt>
                <c:pt idx="13">
                  <c:v>2.92</c:v>
                </c:pt>
                <c:pt idx="14">
                  <c:v>3.2777509272119101</c:v>
                </c:pt>
                <c:pt idx="15">
                  <c:v>5.1539999999999999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5.181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34-5643-AD94-FEEA33E6B2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191903"/>
        <c:axId val="1313021135"/>
      </c:lineChart>
      <c:dateAx>
        <c:axId val="1267191903"/>
        <c:scaling>
          <c:orientation val="minMax"/>
        </c:scaling>
        <c:delete val="0"/>
        <c:axPos val="b"/>
        <c:numFmt formatCode="yyyy\-mm\-dd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3021135"/>
        <c:crosses val="autoZero"/>
        <c:auto val="1"/>
        <c:lblOffset val="100"/>
        <c:baseTimeUnit val="months"/>
      </c:dateAx>
      <c:valAx>
        <c:axId val="1313021135"/>
        <c:scaling>
          <c:orientation val="minMax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7191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'2011'!$C$3</c:f>
              <c:strCache>
                <c:ptCount val="1"/>
                <c:pt idx="0">
                  <c:v>Orig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'2011'!$A$4:$A$23</c:f>
              <c:numCache>
                <c:formatCode>yyyy\-mm\-dd;@</c:formatCode>
                <c:ptCount val="20"/>
                <c:pt idx="0">
                  <c:v>40634</c:v>
                </c:pt>
                <c:pt idx="1">
                  <c:v>40664</c:v>
                </c:pt>
                <c:pt idx="2">
                  <c:v>40695</c:v>
                </c:pt>
                <c:pt idx="3">
                  <c:v>40725</c:v>
                </c:pt>
                <c:pt idx="4">
                  <c:v>40756</c:v>
                </c:pt>
                <c:pt idx="5">
                  <c:v>40787</c:v>
                </c:pt>
                <c:pt idx="6">
                  <c:v>40817</c:v>
                </c:pt>
                <c:pt idx="7">
                  <c:v>40848</c:v>
                </c:pt>
                <c:pt idx="8">
                  <c:v>40878</c:v>
                </c:pt>
                <c:pt idx="9">
                  <c:v>40909</c:v>
                </c:pt>
                <c:pt idx="10">
                  <c:v>40940</c:v>
                </c:pt>
                <c:pt idx="11">
                  <c:v>40969</c:v>
                </c:pt>
                <c:pt idx="12">
                  <c:v>41000</c:v>
                </c:pt>
                <c:pt idx="13">
                  <c:v>41030</c:v>
                </c:pt>
                <c:pt idx="14">
                  <c:v>41061</c:v>
                </c:pt>
                <c:pt idx="15">
                  <c:v>41091</c:v>
                </c:pt>
                <c:pt idx="16">
                  <c:v>41122</c:v>
                </c:pt>
                <c:pt idx="17">
                  <c:v>41153</c:v>
                </c:pt>
                <c:pt idx="18">
                  <c:v>41183</c:v>
                </c:pt>
                <c:pt idx="19">
                  <c:v>41214</c:v>
                </c:pt>
              </c:numCache>
            </c:numRef>
          </c:cat>
          <c:val>
            <c:numRef>
              <c:f>'2011'!$C$4:$C$23</c:f>
              <c:numCache>
                <c:formatCode>0.00</c:formatCode>
                <c:ptCount val="20"/>
                <c:pt idx="0">
                  <c:v>1.373</c:v>
                </c:pt>
                <c:pt idx="1">
                  <c:v>2.92</c:v>
                </c:pt>
                <c:pt idx="2">
                  <c:v>#N/A</c:v>
                </c:pt>
                <c:pt idx="3">
                  <c:v>5.1539999999999999</c:v>
                </c:pt>
                <c:pt idx="4">
                  <c:v>5.0579999999999998</c:v>
                </c:pt>
                <c:pt idx="5">
                  <c:v>5.7069999999999999</c:v>
                </c:pt>
                <c:pt idx="6">
                  <c:v>5.6970000000000001</c:v>
                </c:pt>
                <c:pt idx="7">
                  <c:v>5.181</c:v>
                </c:pt>
                <c:pt idx="8">
                  <c:v>#N/A</c:v>
                </c:pt>
                <c:pt idx="9">
                  <c:v>3.512</c:v>
                </c:pt>
                <c:pt idx="10">
                  <c:v>-3.097</c:v>
                </c:pt>
                <c:pt idx="11">
                  <c:v>-1.0820000000000001</c:v>
                </c:pt>
                <c:pt idx="12">
                  <c:v>0.57299999999999995</c:v>
                </c:pt>
                <c:pt idx="13">
                  <c:v>#N/A</c:v>
                </c:pt>
                <c:pt idx="14">
                  <c:v>2.3969999999999998</c:v>
                </c:pt>
                <c:pt idx="15">
                  <c:v>3.9729999999999999</c:v>
                </c:pt>
                <c:pt idx="16">
                  <c:v>4.6539999999999999</c:v>
                </c:pt>
                <c:pt idx="17">
                  <c:v>5.1520000000000001</c:v>
                </c:pt>
                <c:pt idx="18">
                  <c:v>#N/A</c:v>
                </c:pt>
                <c:pt idx="19">
                  <c:v>3.7770000000000001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CF-F144-97B3-5F1266BE1643}"/>
            </c:ext>
          </c:extLst>
        </c:ser>
        <c:ser>
          <c:idx val="1"/>
          <c:order val="1"/>
          <c:tx>
            <c:strRef>
              <c:f>'2011'!$D$3</c:f>
              <c:strCache>
                <c:ptCount val="1"/>
                <c:pt idx="0">
                  <c:v>Imputed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'2011'!$A$4:$A$23</c:f>
              <c:numCache>
                <c:formatCode>yyyy\-mm\-dd;@</c:formatCode>
                <c:ptCount val="20"/>
                <c:pt idx="0">
                  <c:v>40634</c:v>
                </c:pt>
                <c:pt idx="1">
                  <c:v>40664</c:v>
                </c:pt>
                <c:pt idx="2">
                  <c:v>40695</c:v>
                </c:pt>
                <c:pt idx="3">
                  <c:v>40725</c:v>
                </c:pt>
                <c:pt idx="4">
                  <c:v>40756</c:v>
                </c:pt>
                <c:pt idx="5">
                  <c:v>40787</c:v>
                </c:pt>
                <c:pt idx="6">
                  <c:v>40817</c:v>
                </c:pt>
                <c:pt idx="7">
                  <c:v>40848</c:v>
                </c:pt>
                <c:pt idx="8">
                  <c:v>40878</c:v>
                </c:pt>
                <c:pt idx="9">
                  <c:v>40909</c:v>
                </c:pt>
                <c:pt idx="10">
                  <c:v>40940</c:v>
                </c:pt>
                <c:pt idx="11">
                  <c:v>40969</c:v>
                </c:pt>
                <c:pt idx="12">
                  <c:v>41000</c:v>
                </c:pt>
                <c:pt idx="13">
                  <c:v>41030</c:v>
                </c:pt>
                <c:pt idx="14">
                  <c:v>41061</c:v>
                </c:pt>
                <c:pt idx="15">
                  <c:v>41091</c:v>
                </c:pt>
                <c:pt idx="16">
                  <c:v>41122</c:v>
                </c:pt>
                <c:pt idx="17">
                  <c:v>41153</c:v>
                </c:pt>
                <c:pt idx="18">
                  <c:v>41183</c:v>
                </c:pt>
                <c:pt idx="19">
                  <c:v>41214</c:v>
                </c:pt>
              </c:numCache>
            </c:numRef>
          </c:cat>
          <c:val>
            <c:numRef>
              <c:f>'2011'!$D$4:$D$23</c:f>
              <c:numCache>
                <c:formatCode>0.00</c:formatCode>
                <c:ptCount val="20"/>
                <c:pt idx="0">
                  <c:v>#N/A</c:v>
                </c:pt>
                <c:pt idx="1">
                  <c:v>2.92</c:v>
                </c:pt>
                <c:pt idx="2">
                  <c:v>3.2777509272119101</c:v>
                </c:pt>
                <c:pt idx="3">
                  <c:v>5.1539999999999999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5.181</c:v>
                </c:pt>
                <c:pt idx="8">
                  <c:v>3.8843763202454999</c:v>
                </c:pt>
                <c:pt idx="9">
                  <c:v>3.512</c:v>
                </c:pt>
                <c:pt idx="10">
                  <c:v>#N/A</c:v>
                </c:pt>
                <c:pt idx="11">
                  <c:v>#N/A</c:v>
                </c:pt>
                <c:pt idx="12">
                  <c:v>0.57299999999999995</c:v>
                </c:pt>
                <c:pt idx="13">
                  <c:v>1.3112184803365501</c:v>
                </c:pt>
                <c:pt idx="14">
                  <c:v>2.3969999999999998</c:v>
                </c:pt>
                <c:pt idx="15">
                  <c:v>#N/A</c:v>
                </c:pt>
                <c:pt idx="16">
                  <c:v>#N/A</c:v>
                </c:pt>
                <c:pt idx="17">
                  <c:v>5.1520000000000001</c:v>
                </c:pt>
                <c:pt idx="18">
                  <c:v>4.7773954938200101</c:v>
                </c:pt>
                <c:pt idx="19">
                  <c:v>3.7770000000000001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CF-F144-97B3-5F1266BE16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191903"/>
        <c:axId val="1313021135"/>
      </c:lineChart>
      <c:dateAx>
        <c:axId val="1267191903"/>
        <c:scaling>
          <c:orientation val="minMax"/>
        </c:scaling>
        <c:delete val="0"/>
        <c:axPos val="b"/>
        <c:numFmt formatCode="yyyy\-mm\-dd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3021135"/>
        <c:crosses val="autoZero"/>
        <c:auto val="1"/>
        <c:lblOffset val="100"/>
        <c:baseTimeUnit val="months"/>
      </c:dateAx>
      <c:valAx>
        <c:axId val="1313021135"/>
        <c:scaling>
          <c:orientation val="minMax"/>
          <c:min val="-1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7191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'2012'!$C$3</c:f>
              <c:strCache>
                <c:ptCount val="1"/>
                <c:pt idx="0">
                  <c:v>Orig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'2012'!$A$4:$A$23</c:f>
              <c:numCache>
                <c:formatCode>yyyy\-mm\-dd;@</c:formatCode>
                <c:ptCount val="20"/>
                <c:pt idx="0">
                  <c:v>41000</c:v>
                </c:pt>
                <c:pt idx="1">
                  <c:v>41030</c:v>
                </c:pt>
                <c:pt idx="2">
                  <c:v>41061</c:v>
                </c:pt>
                <c:pt idx="3">
                  <c:v>41091</c:v>
                </c:pt>
                <c:pt idx="4">
                  <c:v>41122</c:v>
                </c:pt>
                <c:pt idx="5">
                  <c:v>41153</c:v>
                </c:pt>
                <c:pt idx="6">
                  <c:v>41183</c:v>
                </c:pt>
                <c:pt idx="7">
                  <c:v>41214</c:v>
                </c:pt>
                <c:pt idx="8">
                  <c:v>41244</c:v>
                </c:pt>
                <c:pt idx="9">
                  <c:v>41275</c:v>
                </c:pt>
                <c:pt idx="10">
                  <c:v>41306</c:v>
                </c:pt>
                <c:pt idx="11">
                  <c:v>41334</c:v>
                </c:pt>
                <c:pt idx="12">
                  <c:v>41365</c:v>
                </c:pt>
                <c:pt idx="13">
                  <c:v>41395</c:v>
                </c:pt>
                <c:pt idx="14">
                  <c:v>41426</c:v>
                </c:pt>
                <c:pt idx="15">
                  <c:v>41456</c:v>
                </c:pt>
                <c:pt idx="16">
                  <c:v>41487</c:v>
                </c:pt>
                <c:pt idx="17">
                  <c:v>41518</c:v>
                </c:pt>
                <c:pt idx="18">
                  <c:v>41548</c:v>
                </c:pt>
                <c:pt idx="19">
                  <c:v>41579</c:v>
                </c:pt>
              </c:numCache>
            </c:numRef>
          </c:cat>
          <c:val>
            <c:numRef>
              <c:f>'2012'!$C$4:$C$23</c:f>
              <c:numCache>
                <c:formatCode>0.00</c:formatCode>
                <c:ptCount val="20"/>
                <c:pt idx="0">
                  <c:v>0.57299999999999995</c:v>
                </c:pt>
                <c:pt idx="1">
                  <c:v>#N/A</c:v>
                </c:pt>
                <c:pt idx="2">
                  <c:v>2.3969999999999998</c:v>
                </c:pt>
                <c:pt idx="3">
                  <c:v>3.9729999999999999</c:v>
                </c:pt>
                <c:pt idx="4">
                  <c:v>4.6539999999999999</c:v>
                </c:pt>
                <c:pt idx="5">
                  <c:v>5.1520000000000001</c:v>
                </c:pt>
                <c:pt idx="6">
                  <c:v>#N/A</c:v>
                </c:pt>
                <c:pt idx="7">
                  <c:v>3.7770000000000001</c:v>
                </c:pt>
                <c:pt idx="8">
                  <c:v>1.014</c:v>
                </c:pt>
                <c:pt idx="9">
                  <c:v>-0.11899999999999999</c:v>
                </c:pt>
                <c:pt idx="10">
                  <c:v>-2.738</c:v>
                </c:pt>
                <c:pt idx="11">
                  <c:v>#N/A</c:v>
                </c:pt>
                <c:pt idx="12">
                  <c:v>0.24199999999999999</c:v>
                </c:pt>
                <c:pt idx="13">
                  <c:v>1.65</c:v>
                </c:pt>
                <c:pt idx="14">
                  <c:v>2.9169999999999998</c:v>
                </c:pt>
                <c:pt idx="15">
                  <c:v>3.835</c:v>
                </c:pt>
                <c:pt idx="16">
                  <c:v>#N/A</c:v>
                </c:pt>
                <c:pt idx="17">
                  <c:v>#N/A</c:v>
                </c:pt>
                <c:pt idx="18">
                  <c:v>5.8860000000000001</c:v>
                </c:pt>
                <c:pt idx="19">
                  <c:v>5.2779999999999996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124-E843-B7EE-B363CC02C4EE}"/>
            </c:ext>
          </c:extLst>
        </c:ser>
        <c:ser>
          <c:idx val="1"/>
          <c:order val="1"/>
          <c:tx>
            <c:strRef>
              <c:f>'2012'!$D$3</c:f>
              <c:strCache>
                <c:ptCount val="1"/>
                <c:pt idx="0">
                  <c:v>Imputed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'2012'!$A$4:$A$23</c:f>
              <c:numCache>
                <c:formatCode>yyyy\-mm\-dd;@</c:formatCode>
                <c:ptCount val="20"/>
                <c:pt idx="0">
                  <c:v>41000</c:v>
                </c:pt>
                <c:pt idx="1">
                  <c:v>41030</c:v>
                </c:pt>
                <c:pt idx="2">
                  <c:v>41061</c:v>
                </c:pt>
                <c:pt idx="3">
                  <c:v>41091</c:v>
                </c:pt>
                <c:pt idx="4">
                  <c:v>41122</c:v>
                </c:pt>
                <c:pt idx="5">
                  <c:v>41153</c:v>
                </c:pt>
                <c:pt idx="6">
                  <c:v>41183</c:v>
                </c:pt>
                <c:pt idx="7">
                  <c:v>41214</c:v>
                </c:pt>
                <c:pt idx="8">
                  <c:v>41244</c:v>
                </c:pt>
                <c:pt idx="9">
                  <c:v>41275</c:v>
                </c:pt>
                <c:pt idx="10">
                  <c:v>41306</c:v>
                </c:pt>
                <c:pt idx="11">
                  <c:v>41334</c:v>
                </c:pt>
                <c:pt idx="12">
                  <c:v>41365</c:v>
                </c:pt>
                <c:pt idx="13">
                  <c:v>41395</c:v>
                </c:pt>
                <c:pt idx="14">
                  <c:v>41426</c:v>
                </c:pt>
                <c:pt idx="15">
                  <c:v>41456</c:v>
                </c:pt>
                <c:pt idx="16">
                  <c:v>41487</c:v>
                </c:pt>
                <c:pt idx="17">
                  <c:v>41518</c:v>
                </c:pt>
                <c:pt idx="18">
                  <c:v>41548</c:v>
                </c:pt>
                <c:pt idx="19">
                  <c:v>41579</c:v>
                </c:pt>
              </c:numCache>
            </c:numRef>
          </c:cat>
          <c:val>
            <c:numRef>
              <c:f>'2012'!$D$4:$D$23</c:f>
              <c:numCache>
                <c:formatCode>0.00</c:formatCode>
                <c:ptCount val="20"/>
                <c:pt idx="0">
                  <c:v>0.57299999999999995</c:v>
                </c:pt>
                <c:pt idx="1">
                  <c:v>1.3112184803365501</c:v>
                </c:pt>
                <c:pt idx="2">
                  <c:v>2.3969999999999998</c:v>
                </c:pt>
                <c:pt idx="3">
                  <c:v>#N/A</c:v>
                </c:pt>
                <c:pt idx="4">
                  <c:v>#N/A</c:v>
                </c:pt>
                <c:pt idx="5">
                  <c:v>5.1520000000000001</c:v>
                </c:pt>
                <c:pt idx="6">
                  <c:v>4.7773954938200101</c:v>
                </c:pt>
                <c:pt idx="7">
                  <c:v>3.7770000000000001</c:v>
                </c:pt>
                <c:pt idx="8">
                  <c:v>#N/A</c:v>
                </c:pt>
                <c:pt idx="9">
                  <c:v>#N/A</c:v>
                </c:pt>
                <c:pt idx="10">
                  <c:v>-2.738</c:v>
                </c:pt>
                <c:pt idx="11">
                  <c:v>-1.3982499772591299</c:v>
                </c:pt>
                <c:pt idx="12">
                  <c:v>0.24199999999999999</c:v>
                </c:pt>
                <c:pt idx="13">
                  <c:v>#N/A</c:v>
                </c:pt>
                <c:pt idx="14">
                  <c:v>#N/A</c:v>
                </c:pt>
                <c:pt idx="15">
                  <c:v>3.835</c:v>
                </c:pt>
                <c:pt idx="16">
                  <c:v>7.7260107492168402</c:v>
                </c:pt>
                <c:pt idx="17">
                  <c:v>8.7221325006377697</c:v>
                </c:pt>
                <c:pt idx="18">
                  <c:v>5.8860000000000001</c:v>
                </c:pt>
                <c:pt idx="1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124-E843-B7EE-B363CC02C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191903"/>
        <c:axId val="1313021135"/>
      </c:lineChart>
      <c:dateAx>
        <c:axId val="1267191903"/>
        <c:scaling>
          <c:orientation val="minMax"/>
        </c:scaling>
        <c:delete val="0"/>
        <c:axPos val="b"/>
        <c:numFmt formatCode="yyyy\-mm\-dd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3021135"/>
        <c:crosses val="autoZero"/>
        <c:auto val="1"/>
        <c:lblOffset val="100"/>
        <c:baseTimeUnit val="months"/>
      </c:dateAx>
      <c:valAx>
        <c:axId val="1313021135"/>
        <c:scaling>
          <c:orientation val="minMax"/>
          <c:min val="-1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7191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'2013'!$C$3</c:f>
              <c:strCache>
                <c:ptCount val="1"/>
                <c:pt idx="0">
                  <c:v>Orig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'2013'!$A$4:$A$23</c:f>
              <c:numCache>
                <c:formatCode>yyyy\-mm\-dd;@</c:formatCode>
                <c:ptCount val="20"/>
                <c:pt idx="0">
                  <c:v>41365</c:v>
                </c:pt>
                <c:pt idx="1">
                  <c:v>41395</c:v>
                </c:pt>
                <c:pt idx="2">
                  <c:v>41426</c:v>
                </c:pt>
                <c:pt idx="3">
                  <c:v>41456</c:v>
                </c:pt>
                <c:pt idx="4">
                  <c:v>41487</c:v>
                </c:pt>
                <c:pt idx="5">
                  <c:v>41518</c:v>
                </c:pt>
                <c:pt idx="6">
                  <c:v>41548</c:v>
                </c:pt>
                <c:pt idx="7">
                  <c:v>41579</c:v>
                </c:pt>
                <c:pt idx="8">
                  <c:v>41609</c:v>
                </c:pt>
                <c:pt idx="9">
                  <c:v>41640</c:v>
                </c:pt>
                <c:pt idx="10">
                  <c:v>41671</c:v>
                </c:pt>
                <c:pt idx="11">
                  <c:v>41699</c:v>
                </c:pt>
                <c:pt idx="12">
                  <c:v>41730</c:v>
                </c:pt>
                <c:pt idx="13">
                  <c:v>41760</c:v>
                </c:pt>
                <c:pt idx="14">
                  <c:v>41791</c:v>
                </c:pt>
                <c:pt idx="15">
                  <c:v>41821</c:v>
                </c:pt>
                <c:pt idx="16">
                  <c:v>41852</c:v>
                </c:pt>
                <c:pt idx="17">
                  <c:v>41883</c:v>
                </c:pt>
                <c:pt idx="18">
                  <c:v>41913</c:v>
                </c:pt>
                <c:pt idx="19">
                  <c:v>41944</c:v>
                </c:pt>
              </c:numCache>
            </c:numRef>
          </c:cat>
          <c:val>
            <c:numRef>
              <c:f>'2013'!$C$4:$C$23</c:f>
              <c:numCache>
                <c:formatCode>0.00</c:formatCode>
                <c:ptCount val="20"/>
                <c:pt idx="0">
                  <c:v>0.24199999999999999</c:v>
                </c:pt>
                <c:pt idx="1">
                  <c:v>1.65</c:v>
                </c:pt>
                <c:pt idx="2">
                  <c:v>2.9169999999999998</c:v>
                </c:pt>
                <c:pt idx="3">
                  <c:v>3.835</c:v>
                </c:pt>
                <c:pt idx="4">
                  <c:v>#N/A</c:v>
                </c:pt>
                <c:pt idx="5">
                  <c:v>#N/A</c:v>
                </c:pt>
                <c:pt idx="6">
                  <c:v>5.8860000000000001</c:v>
                </c:pt>
                <c:pt idx="7">
                  <c:v>5.2779999999999996</c:v>
                </c:pt>
                <c:pt idx="8">
                  <c:v>2.2730000000000001</c:v>
                </c:pt>
                <c:pt idx="9">
                  <c:v>1.766</c:v>
                </c:pt>
                <c:pt idx="10">
                  <c:v>#N/A</c:v>
                </c:pt>
                <c:pt idx="11">
                  <c:v>1.575</c:v>
                </c:pt>
                <c:pt idx="12">
                  <c:v>4.1390000000000002</c:v>
                </c:pt>
                <c:pt idx="13">
                  <c:v>4.492</c:v>
                </c:pt>
                <c:pt idx="14">
                  <c:v>5.8929999999999998</c:v>
                </c:pt>
                <c:pt idx="15">
                  <c:v>#N/A</c:v>
                </c:pt>
                <c:pt idx="16">
                  <c:v>7.2</c:v>
                </c:pt>
                <c:pt idx="17">
                  <c:v>8.7420000000000009</c:v>
                </c:pt>
                <c:pt idx="18">
                  <c:v>7.4950000000000001</c:v>
                </c:pt>
                <c:pt idx="19">
                  <c:v>6.83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41-5548-A7AA-5896EBCFC669}"/>
            </c:ext>
          </c:extLst>
        </c:ser>
        <c:ser>
          <c:idx val="1"/>
          <c:order val="1"/>
          <c:tx>
            <c:strRef>
              <c:f>'2013'!$D$3</c:f>
              <c:strCache>
                <c:ptCount val="1"/>
                <c:pt idx="0">
                  <c:v>Imputed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'2013'!$A$4:$A$23</c:f>
              <c:numCache>
                <c:formatCode>yyyy\-mm\-dd;@</c:formatCode>
                <c:ptCount val="20"/>
                <c:pt idx="0">
                  <c:v>41365</c:v>
                </c:pt>
                <c:pt idx="1">
                  <c:v>41395</c:v>
                </c:pt>
                <c:pt idx="2">
                  <c:v>41426</c:v>
                </c:pt>
                <c:pt idx="3">
                  <c:v>41456</c:v>
                </c:pt>
                <c:pt idx="4">
                  <c:v>41487</c:v>
                </c:pt>
                <c:pt idx="5">
                  <c:v>41518</c:v>
                </c:pt>
                <c:pt idx="6">
                  <c:v>41548</c:v>
                </c:pt>
                <c:pt idx="7">
                  <c:v>41579</c:v>
                </c:pt>
                <c:pt idx="8">
                  <c:v>41609</c:v>
                </c:pt>
                <c:pt idx="9">
                  <c:v>41640</c:v>
                </c:pt>
                <c:pt idx="10">
                  <c:v>41671</c:v>
                </c:pt>
                <c:pt idx="11">
                  <c:v>41699</c:v>
                </c:pt>
                <c:pt idx="12">
                  <c:v>41730</c:v>
                </c:pt>
                <c:pt idx="13">
                  <c:v>41760</c:v>
                </c:pt>
                <c:pt idx="14">
                  <c:v>41791</c:v>
                </c:pt>
                <c:pt idx="15">
                  <c:v>41821</c:v>
                </c:pt>
                <c:pt idx="16">
                  <c:v>41852</c:v>
                </c:pt>
                <c:pt idx="17">
                  <c:v>41883</c:v>
                </c:pt>
                <c:pt idx="18">
                  <c:v>41913</c:v>
                </c:pt>
                <c:pt idx="19">
                  <c:v>41944</c:v>
                </c:pt>
              </c:numCache>
            </c:numRef>
          </c:cat>
          <c:val>
            <c:numRef>
              <c:f>'2013'!$D$4:$D$23</c:f>
              <c:numCache>
                <c:formatCode>0.00</c:formatCode>
                <c:ptCount val="20"/>
                <c:pt idx="0">
                  <c:v>0.24199999999999999</c:v>
                </c:pt>
                <c:pt idx="1">
                  <c:v>#N/A</c:v>
                </c:pt>
                <c:pt idx="2">
                  <c:v>#N/A</c:v>
                </c:pt>
                <c:pt idx="3">
                  <c:v>3.835</c:v>
                </c:pt>
                <c:pt idx="4">
                  <c:v>7.7260107492168402</c:v>
                </c:pt>
                <c:pt idx="5">
                  <c:v>8.7221325006377697</c:v>
                </c:pt>
                <c:pt idx="6">
                  <c:v>5.8860000000000001</c:v>
                </c:pt>
                <c:pt idx="7">
                  <c:v>#N/A</c:v>
                </c:pt>
                <c:pt idx="8">
                  <c:v>#N/A</c:v>
                </c:pt>
                <c:pt idx="9">
                  <c:v>1.766</c:v>
                </c:pt>
                <c:pt idx="10">
                  <c:v>-1.86819197686105E-2</c:v>
                </c:pt>
                <c:pt idx="11">
                  <c:v>1.575</c:v>
                </c:pt>
                <c:pt idx="12">
                  <c:v>#N/A</c:v>
                </c:pt>
                <c:pt idx="13">
                  <c:v>#N/A</c:v>
                </c:pt>
                <c:pt idx="14">
                  <c:v>5.8929999999999998</c:v>
                </c:pt>
                <c:pt idx="15">
                  <c:v>7.2371813935584601</c:v>
                </c:pt>
                <c:pt idx="16">
                  <c:v>7.2</c:v>
                </c:pt>
                <c:pt idx="17">
                  <c:v>#N/A</c:v>
                </c:pt>
                <c:pt idx="18">
                  <c:v>#N/A</c:v>
                </c:pt>
                <c:pt idx="19">
                  <c:v>6.83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41-5548-A7AA-5896EBCFC6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191903"/>
        <c:axId val="1313021135"/>
      </c:lineChart>
      <c:dateAx>
        <c:axId val="1267191903"/>
        <c:scaling>
          <c:orientation val="minMax"/>
        </c:scaling>
        <c:delete val="0"/>
        <c:axPos val="b"/>
        <c:numFmt formatCode="yyyy\-mm\-dd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3021135"/>
        <c:crosses val="autoZero"/>
        <c:auto val="1"/>
        <c:lblOffset val="100"/>
        <c:baseTimeUnit val="months"/>
      </c:dateAx>
      <c:valAx>
        <c:axId val="1313021135"/>
        <c:scaling>
          <c:orientation val="minMax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7191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'2014'!$C$3</c:f>
              <c:strCache>
                <c:ptCount val="1"/>
                <c:pt idx="0">
                  <c:v>Orig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'2014'!$A$4:$A$23</c:f>
              <c:numCache>
                <c:formatCode>yyyy\-mm\-dd;@</c:formatCode>
                <c:ptCount val="20"/>
                <c:pt idx="0">
                  <c:v>41730</c:v>
                </c:pt>
                <c:pt idx="1">
                  <c:v>41760</c:v>
                </c:pt>
                <c:pt idx="2">
                  <c:v>41791</c:v>
                </c:pt>
                <c:pt idx="3">
                  <c:v>41821</c:v>
                </c:pt>
                <c:pt idx="4">
                  <c:v>41852</c:v>
                </c:pt>
                <c:pt idx="5">
                  <c:v>41883</c:v>
                </c:pt>
                <c:pt idx="6">
                  <c:v>41913</c:v>
                </c:pt>
                <c:pt idx="7">
                  <c:v>41944</c:v>
                </c:pt>
                <c:pt idx="8">
                  <c:v>41974</c:v>
                </c:pt>
                <c:pt idx="9">
                  <c:v>42005</c:v>
                </c:pt>
                <c:pt idx="10">
                  <c:v>42036</c:v>
                </c:pt>
                <c:pt idx="11">
                  <c:v>42064</c:v>
                </c:pt>
                <c:pt idx="12">
                  <c:v>42095</c:v>
                </c:pt>
                <c:pt idx="13">
                  <c:v>42125</c:v>
                </c:pt>
                <c:pt idx="14">
                  <c:v>42156</c:v>
                </c:pt>
                <c:pt idx="15">
                  <c:v>42186</c:v>
                </c:pt>
                <c:pt idx="16">
                  <c:v>42217</c:v>
                </c:pt>
                <c:pt idx="17">
                  <c:v>42248</c:v>
                </c:pt>
                <c:pt idx="18">
                  <c:v>42278</c:v>
                </c:pt>
                <c:pt idx="19">
                  <c:v>42309</c:v>
                </c:pt>
              </c:numCache>
            </c:numRef>
          </c:cat>
          <c:val>
            <c:numRef>
              <c:f>'2014'!$C$4:$C$23</c:f>
              <c:numCache>
                <c:formatCode>0.00</c:formatCode>
                <c:ptCount val="20"/>
                <c:pt idx="0">
                  <c:v>4.1390000000000002</c:v>
                </c:pt>
                <c:pt idx="1">
                  <c:v>4.492</c:v>
                </c:pt>
                <c:pt idx="2">
                  <c:v>5.8929999999999998</c:v>
                </c:pt>
                <c:pt idx="3">
                  <c:v>#N/A</c:v>
                </c:pt>
                <c:pt idx="4">
                  <c:v>7.2</c:v>
                </c:pt>
                <c:pt idx="5">
                  <c:v>8.7420000000000009</c:v>
                </c:pt>
                <c:pt idx="6">
                  <c:v>7.4950000000000001</c:v>
                </c:pt>
                <c:pt idx="7">
                  <c:v>6.83</c:v>
                </c:pt>
                <c:pt idx="8">
                  <c:v>#N/A</c:v>
                </c:pt>
                <c:pt idx="9">
                  <c:v>3.194</c:v>
                </c:pt>
                <c:pt idx="10">
                  <c:v>0.53700000000000003</c:v>
                </c:pt>
                <c:pt idx="11">
                  <c:v>0.38200000000000001</c:v>
                </c:pt>
                <c:pt idx="12">
                  <c:v>2.3839999999999999</c:v>
                </c:pt>
                <c:pt idx="13">
                  <c:v>#N/A</c:v>
                </c:pt>
                <c:pt idx="14">
                  <c:v>#N/A</c:v>
                </c:pt>
                <c:pt idx="15">
                  <c:v>6.9820000000000002</c:v>
                </c:pt>
                <c:pt idx="16">
                  <c:v>7.3920000000000003</c:v>
                </c:pt>
                <c:pt idx="17">
                  <c:v>7.9260000000000002</c:v>
                </c:pt>
                <c:pt idx="18">
                  <c:v>#N/A</c:v>
                </c:pt>
                <c:pt idx="1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83-0741-BA88-75ABD6CF3A21}"/>
            </c:ext>
          </c:extLst>
        </c:ser>
        <c:ser>
          <c:idx val="1"/>
          <c:order val="1"/>
          <c:tx>
            <c:strRef>
              <c:f>'2014'!$D$3</c:f>
              <c:strCache>
                <c:ptCount val="1"/>
                <c:pt idx="0">
                  <c:v>Imputed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'2014'!$A$4:$A$23</c:f>
              <c:numCache>
                <c:formatCode>yyyy\-mm\-dd;@</c:formatCode>
                <c:ptCount val="20"/>
                <c:pt idx="0">
                  <c:v>41730</c:v>
                </c:pt>
                <c:pt idx="1">
                  <c:v>41760</c:v>
                </c:pt>
                <c:pt idx="2">
                  <c:v>41791</c:v>
                </c:pt>
                <c:pt idx="3">
                  <c:v>41821</c:v>
                </c:pt>
                <c:pt idx="4">
                  <c:v>41852</c:v>
                </c:pt>
                <c:pt idx="5">
                  <c:v>41883</c:v>
                </c:pt>
                <c:pt idx="6">
                  <c:v>41913</c:v>
                </c:pt>
                <c:pt idx="7">
                  <c:v>41944</c:v>
                </c:pt>
                <c:pt idx="8">
                  <c:v>41974</c:v>
                </c:pt>
                <c:pt idx="9">
                  <c:v>42005</c:v>
                </c:pt>
                <c:pt idx="10">
                  <c:v>42036</c:v>
                </c:pt>
                <c:pt idx="11">
                  <c:v>42064</c:v>
                </c:pt>
                <c:pt idx="12">
                  <c:v>42095</c:v>
                </c:pt>
                <c:pt idx="13">
                  <c:v>42125</c:v>
                </c:pt>
                <c:pt idx="14">
                  <c:v>42156</c:v>
                </c:pt>
                <c:pt idx="15">
                  <c:v>42186</c:v>
                </c:pt>
                <c:pt idx="16">
                  <c:v>42217</c:v>
                </c:pt>
                <c:pt idx="17">
                  <c:v>42248</c:v>
                </c:pt>
                <c:pt idx="18">
                  <c:v>42278</c:v>
                </c:pt>
                <c:pt idx="19">
                  <c:v>42309</c:v>
                </c:pt>
              </c:numCache>
            </c:numRef>
          </c:cat>
          <c:val>
            <c:numRef>
              <c:f>'2014'!$D$4:$D$23</c:f>
              <c:numCache>
                <c:formatCode>0.00</c:formatCode>
                <c:ptCount val="20"/>
                <c:pt idx="0">
                  <c:v>#N/A</c:v>
                </c:pt>
                <c:pt idx="1">
                  <c:v>#N/A</c:v>
                </c:pt>
                <c:pt idx="2">
                  <c:v>5.8929999999999998</c:v>
                </c:pt>
                <c:pt idx="3">
                  <c:v>7.2371813935584601</c:v>
                </c:pt>
                <c:pt idx="4">
                  <c:v>7.2</c:v>
                </c:pt>
                <c:pt idx="5">
                  <c:v>#N/A</c:v>
                </c:pt>
                <c:pt idx="6">
                  <c:v>#N/A</c:v>
                </c:pt>
                <c:pt idx="7">
                  <c:v>6.83</c:v>
                </c:pt>
                <c:pt idx="8">
                  <c:v>2.9060162787076198</c:v>
                </c:pt>
                <c:pt idx="9">
                  <c:v>3.194</c:v>
                </c:pt>
                <c:pt idx="10">
                  <c:v>#N/A</c:v>
                </c:pt>
                <c:pt idx="11">
                  <c:v>#N/A</c:v>
                </c:pt>
                <c:pt idx="12">
                  <c:v>2.3839999999999999</c:v>
                </c:pt>
                <c:pt idx="13">
                  <c:v>4.2779210419013198</c:v>
                </c:pt>
                <c:pt idx="14">
                  <c:v>5.9855011266555804</c:v>
                </c:pt>
                <c:pt idx="15">
                  <c:v>6.9820000000000002</c:v>
                </c:pt>
                <c:pt idx="16">
                  <c:v>#N/A</c:v>
                </c:pt>
                <c:pt idx="17">
                  <c:v>7.9260000000000002</c:v>
                </c:pt>
                <c:pt idx="18">
                  <c:v>7.6535232881616002</c:v>
                </c:pt>
                <c:pt idx="19">
                  <c:v>6.6245617062491897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83-0741-BA88-75ABD6CF3A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191903"/>
        <c:axId val="1313021135"/>
      </c:lineChart>
      <c:dateAx>
        <c:axId val="1267191903"/>
        <c:scaling>
          <c:orientation val="minMax"/>
        </c:scaling>
        <c:delete val="0"/>
        <c:axPos val="b"/>
        <c:numFmt formatCode="yyyy\-mm\-dd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3021135"/>
        <c:crosses val="autoZero"/>
        <c:auto val="1"/>
        <c:lblOffset val="100"/>
        <c:baseTimeUnit val="months"/>
      </c:dateAx>
      <c:valAx>
        <c:axId val="1313021135"/>
        <c:scaling>
          <c:orientation val="minMax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7191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'2015'!$C$3</c:f>
              <c:strCache>
                <c:ptCount val="1"/>
                <c:pt idx="0">
                  <c:v>Orig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'2015'!$A$4:$A$23</c:f>
              <c:numCache>
                <c:formatCode>yyyy\-mm\-dd;@</c:formatCode>
                <c:ptCount val="20"/>
                <c:pt idx="0">
                  <c:v>42095</c:v>
                </c:pt>
                <c:pt idx="1">
                  <c:v>42125</c:v>
                </c:pt>
                <c:pt idx="2">
                  <c:v>42156</c:v>
                </c:pt>
                <c:pt idx="3">
                  <c:v>42186</c:v>
                </c:pt>
                <c:pt idx="4">
                  <c:v>42217</c:v>
                </c:pt>
                <c:pt idx="5">
                  <c:v>42248</c:v>
                </c:pt>
                <c:pt idx="6">
                  <c:v>42278</c:v>
                </c:pt>
                <c:pt idx="7">
                  <c:v>42309</c:v>
                </c:pt>
                <c:pt idx="8">
                  <c:v>42339</c:v>
                </c:pt>
                <c:pt idx="9">
                  <c:v>42370</c:v>
                </c:pt>
                <c:pt idx="10">
                  <c:v>42401</c:v>
                </c:pt>
                <c:pt idx="11">
                  <c:v>42430</c:v>
                </c:pt>
                <c:pt idx="12">
                  <c:v>42461</c:v>
                </c:pt>
                <c:pt idx="13">
                  <c:v>42491</c:v>
                </c:pt>
                <c:pt idx="14">
                  <c:v>42522</c:v>
                </c:pt>
                <c:pt idx="15">
                  <c:v>42552</c:v>
                </c:pt>
                <c:pt idx="16">
                  <c:v>42583</c:v>
                </c:pt>
                <c:pt idx="17">
                  <c:v>42614</c:v>
                </c:pt>
                <c:pt idx="18">
                  <c:v>42644</c:v>
                </c:pt>
                <c:pt idx="19">
                  <c:v>42675</c:v>
                </c:pt>
              </c:numCache>
            </c:numRef>
          </c:cat>
          <c:val>
            <c:numRef>
              <c:f>'2015'!$C$4:$C$23</c:f>
              <c:numCache>
                <c:formatCode>0.00</c:formatCode>
                <c:ptCount val="20"/>
                <c:pt idx="0">
                  <c:v>2.3839999999999999</c:v>
                </c:pt>
                <c:pt idx="1">
                  <c:v>#N/A</c:v>
                </c:pt>
                <c:pt idx="2">
                  <c:v>#N/A</c:v>
                </c:pt>
                <c:pt idx="3">
                  <c:v>6.9820000000000002</c:v>
                </c:pt>
                <c:pt idx="4">
                  <c:v>7.3920000000000003</c:v>
                </c:pt>
                <c:pt idx="5">
                  <c:v>7.9260000000000002</c:v>
                </c:pt>
                <c:pt idx="6">
                  <c:v>#N/A</c:v>
                </c:pt>
                <c:pt idx="7">
                  <c:v>#N/A</c:v>
                </c:pt>
                <c:pt idx="8">
                  <c:v>5.7229999999999999</c:v>
                </c:pt>
                <c:pt idx="9">
                  <c:v>4.0599999999999996</c:v>
                </c:pt>
                <c:pt idx="10">
                  <c:v>3.34</c:v>
                </c:pt>
                <c:pt idx="11">
                  <c:v>4.9249999999999998</c:v>
                </c:pt>
                <c:pt idx="12">
                  <c:v>#N/A</c:v>
                </c:pt>
                <c:pt idx="13">
                  <c:v>6.165</c:v>
                </c:pt>
                <c:pt idx="14">
                  <c:v>6.992</c:v>
                </c:pt>
                <c:pt idx="15">
                  <c:v>7.2889999999999997</c:v>
                </c:pt>
                <c:pt idx="16">
                  <c:v>8.3030000000000008</c:v>
                </c:pt>
                <c:pt idx="17">
                  <c:v>#N/A</c:v>
                </c:pt>
                <c:pt idx="18">
                  <c:v>#N/A</c:v>
                </c:pt>
                <c:pt idx="19">
                  <c:v>9.1969999999999992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CB-5745-BF0E-1A7FA629AC3D}"/>
            </c:ext>
          </c:extLst>
        </c:ser>
        <c:ser>
          <c:idx val="1"/>
          <c:order val="1"/>
          <c:tx>
            <c:strRef>
              <c:f>'2015'!$D$3</c:f>
              <c:strCache>
                <c:ptCount val="1"/>
                <c:pt idx="0">
                  <c:v>Imputed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'2015'!$A$4:$A$23</c:f>
              <c:numCache>
                <c:formatCode>yyyy\-mm\-dd;@</c:formatCode>
                <c:ptCount val="20"/>
                <c:pt idx="0">
                  <c:v>42095</c:v>
                </c:pt>
                <c:pt idx="1">
                  <c:v>42125</c:v>
                </c:pt>
                <c:pt idx="2">
                  <c:v>42156</c:v>
                </c:pt>
                <c:pt idx="3">
                  <c:v>42186</c:v>
                </c:pt>
                <c:pt idx="4">
                  <c:v>42217</c:v>
                </c:pt>
                <c:pt idx="5">
                  <c:v>42248</c:v>
                </c:pt>
                <c:pt idx="6">
                  <c:v>42278</c:v>
                </c:pt>
                <c:pt idx="7">
                  <c:v>42309</c:v>
                </c:pt>
                <c:pt idx="8">
                  <c:v>42339</c:v>
                </c:pt>
                <c:pt idx="9">
                  <c:v>42370</c:v>
                </c:pt>
                <c:pt idx="10">
                  <c:v>42401</c:v>
                </c:pt>
                <c:pt idx="11">
                  <c:v>42430</c:v>
                </c:pt>
                <c:pt idx="12">
                  <c:v>42461</c:v>
                </c:pt>
                <c:pt idx="13">
                  <c:v>42491</c:v>
                </c:pt>
                <c:pt idx="14">
                  <c:v>42522</c:v>
                </c:pt>
                <c:pt idx="15">
                  <c:v>42552</c:v>
                </c:pt>
                <c:pt idx="16">
                  <c:v>42583</c:v>
                </c:pt>
                <c:pt idx="17">
                  <c:v>42614</c:v>
                </c:pt>
                <c:pt idx="18">
                  <c:v>42644</c:v>
                </c:pt>
                <c:pt idx="19">
                  <c:v>42675</c:v>
                </c:pt>
              </c:numCache>
            </c:numRef>
          </c:cat>
          <c:val>
            <c:numRef>
              <c:f>'2015'!$D$4:$D$23</c:f>
              <c:numCache>
                <c:formatCode>0.00</c:formatCode>
                <c:ptCount val="20"/>
                <c:pt idx="0">
                  <c:v>2.3839999999999999</c:v>
                </c:pt>
                <c:pt idx="1">
                  <c:v>4.2779210419013198</c:v>
                </c:pt>
                <c:pt idx="2">
                  <c:v>5.9855011266555804</c:v>
                </c:pt>
                <c:pt idx="3">
                  <c:v>6.9820000000000002</c:v>
                </c:pt>
                <c:pt idx="4">
                  <c:v>#N/A</c:v>
                </c:pt>
                <c:pt idx="5">
                  <c:v>7.9260000000000002</c:v>
                </c:pt>
                <c:pt idx="6">
                  <c:v>7.6535232881616002</c:v>
                </c:pt>
                <c:pt idx="7">
                  <c:v>6.6245617062491897</c:v>
                </c:pt>
                <c:pt idx="8">
                  <c:v>5.7229999999999999</c:v>
                </c:pt>
                <c:pt idx="9">
                  <c:v>#N/A</c:v>
                </c:pt>
                <c:pt idx="10">
                  <c:v>#N/A</c:v>
                </c:pt>
                <c:pt idx="11">
                  <c:v>4.9249999999999998</c:v>
                </c:pt>
                <c:pt idx="12">
                  <c:v>3.0730356970872901</c:v>
                </c:pt>
                <c:pt idx="13">
                  <c:v>6.165</c:v>
                </c:pt>
                <c:pt idx="14">
                  <c:v>#N/A</c:v>
                </c:pt>
                <c:pt idx="15">
                  <c:v>#N/A</c:v>
                </c:pt>
                <c:pt idx="16">
                  <c:v>8.3030000000000008</c:v>
                </c:pt>
                <c:pt idx="17">
                  <c:v>12.772304454916201</c:v>
                </c:pt>
                <c:pt idx="18">
                  <c:v>11.549570343504801</c:v>
                </c:pt>
                <c:pt idx="19">
                  <c:v>9.1969999999999992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CB-5745-BF0E-1A7FA629AC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191903"/>
        <c:axId val="1313021135"/>
      </c:lineChart>
      <c:dateAx>
        <c:axId val="1267191903"/>
        <c:scaling>
          <c:orientation val="minMax"/>
        </c:scaling>
        <c:delete val="0"/>
        <c:axPos val="b"/>
        <c:numFmt formatCode="yyyy\-mm\-dd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3021135"/>
        <c:crosses val="autoZero"/>
        <c:auto val="1"/>
        <c:lblOffset val="100"/>
        <c:baseTimeUnit val="months"/>
      </c:dateAx>
      <c:valAx>
        <c:axId val="1313021135"/>
        <c:scaling>
          <c:orientation val="minMax"/>
          <c:max val="13"/>
          <c:min val="-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7191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'2016'!$C$3</c:f>
              <c:strCache>
                <c:ptCount val="1"/>
                <c:pt idx="0">
                  <c:v>Orig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'2016'!$A$4:$A$23</c:f>
              <c:numCache>
                <c:formatCode>yyyy\-mm\-dd;@</c:formatCode>
                <c:ptCount val="20"/>
                <c:pt idx="0">
                  <c:v>42461</c:v>
                </c:pt>
                <c:pt idx="1">
                  <c:v>42491</c:v>
                </c:pt>
                <c:pt idx="2">
                  <c:v>42522</c:v>
                </c:pt>
                <c:pt idx="3">
                  <c:v>42552</c:v>
                </c:pt>
                <c:pt idx="4">
                  <c:v>42583</c:v>
                </c:pt>
                <c:pt idx="5">
                  <c:v>42614</c:v>
                </c:pt>
                <c:pt idx="6">
                  <c:v>42644</c:v>
                </c:pt>
                <c:pt idx="7">
                  <c:v>42675</c:v>
                </c:pt>
                <c:pt idx="8">
                  <c:v>42705</c:v>
                </c:pt>
                <c:pt idx="9">
                  <c:v>42736</c:v>
                </c:pt>
                <c:pt idx="10">
                  <c:v>42767</c:v>
                </c:pt>
                <c:pt idx="11">
                  <c:v>42795</c:v>
                </c:pt>
                <c:pt idx="12">
                  <c:v>42826</c:v>
                </c:pt>
                <c:pt idx="13">
                  <c:v>42856</c:v>
                </c:pt>
                <c:pt idx="14">
                  <c:v>42887</c:v>
                </c:pt>
                <c:pt idx="15">
                  <c:v>42917</c:v>
                </c:pt>
                <c:pt idx="16">
                  <c:v>42948</c:v>
                </c:pt>
                <c:pt idx="17">
                  <c:v>42979</c:v>
                </c:pt>
                <c:pt idx="18">
                  <c:v>43009</c:v>
                </c:pt>
                <c:pt idx="19">
                  <c:v>43040</c:v>
                </c:pt>
              </c:numCache>
            </c:numRef>
          </c:cat>
          <c:val>
            <c:numRef>
              <c:f>'2016'!$C$4:$C$23</c:f>
              <c:numCache>
                <c:formatCode>0.00</c:formatCode>
                <c:ptCount val="20"/>
                <c:pt idx="0">
                  <c:v>#N/A</c:v>
                </c:pt>
                <c:pt idx="1">
                  <c:v>6.165</c:v>
                </c:pt>
                <c:pt idx="2">
                  <c:v>6.992</c:v>
                </c:pt>
                <c:pt idx="3">
                  <c:v>7.2889999999999997</c:v>
                </c:pt>
                <c:pt idx="4">
                  <c:v>8.3030000000000008</c:v>
                </c:pt>
                <c:pt idx="5">
                  <c:v>#N/A</c:v>
                </c:pt>
                <c:pt idx="6">
                  <c:v>#N/A</c:v>
                </c:pt>
                <c:pt idx="7">
                  <c:v>9.1969999999999992</c:v>
                </c:pt>
                <c:pt idx="8">
                  <c:v>7.0949999999999998</c:v>
                </c:pt>
                <c:pt idx="9">
                  <c:v>4.5789999999999997</c:v>
                </c:pt>
                <c:pt idx="10">
                  <c:v>#N/A</c:v>
                </c:pt>
                <c:pt idx="11">
                  <c:v>4.383</c:v>
                </c:pt>
                <c:pt idx="12">
                  <c:v>7.24</c:v>
                </c:pt>
                <c:pt idx="13">
                  <c:v>8.9779999999999998</c:v>
                </c:pt>
                <c:pt idx="14">
                  <c:v>9.56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63-E64C-AF0E-D27C0FA2C224}"/>
            </c:ext>
          </c:extLst>
        </c:ser>
        <c:ser>
          <c:idx val="1"/>
          <c:order val="1"/>
          <c:tx>
            <c:strRef>
              <c:f>'2016'!$D$3</c:f>
              <c:strCache>
                <c:ptCount val="1"/>
                <c:pt idx="0">
                  <c:v>Imputed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'2016'!$A$4:$A$23</c:f>
              <c:numCache>
                <c:formatCode>yyyy\-mm\-dd;@</c:formatCode>
                <c:ptCount val="20"/>
                <c:pt idx="0">
                  <c:v>42461</c:v>
                </c:pt>
                <c:pt idx="1">
                  <c:v>42491</c:v>
                </c:pt>
                <c:pt idx="2">
                  <c:v>42522</c:v>
                </c:pt>
                <c:pt idx="3">
                  <c:v>42552</c:v>
                </c:pt>
                <c:pt idx="4">
                  <c:v>42583</c:v>
                </c:pt>
                <c:pt idx="5">
                  <c:v>42614</c:v>
                </c:pt>
                <c:pt idx="6">
                  <c:v>42644</c:v>
                </c:pt>
                <c:pt idx="7">
                  <c:v>42675</c:v>
                </c:pt>
                <c:pt idx="8">
                  <c:v>42705</c:v>
                </c:pt>
                <c:pt idx="9">
                  <c:v>42736</c:v>
                </c:pt>
                <c:pt idx="10">
                  <c:v>42767</c:v>
                </c:pt>
                <c:pt idx="11">
                  <c:v>42795</c:v>
                </c:pt>
                <c:pt idx="12">
                  <c:v>42826</c:v>
                </c:pt>
                <c:pt idx="13">
                  <c:v>42856</c:v>
                </c:pt>
                <c:pt idx="14">
                  <c:v>42887</c:v>
                </c:pt>
                <c:pt idx="15">
                  <c:v>42917</c:v>
                </c:pt>
                <c:pt idx="16">
                  <c:v>42948</c:v>
                </c:pt>
                <c:pt idx="17">
                  <c:v>42979</c:v>
                </c:pt>
                <c:pt idx="18">
                  <c:v>43009</c:v>
                </c:pt>
                <c:pt idx="19">
                  <c:v>43040</c:v>
                </c:pt>
              </c:numCache>
            </c:numRef>
          </c:cat>
          <c:val>
            <c:numRef>
              <c:f>'2016'!$D$4:$D$23</c:f>
              <c:numCache>
                <c:formatCode>0.00</c:formatCode>
                <c:ptCount val="20"/>
                <c:pt idx="0">
                  <c:v>3.0730356970872901</c:v>
                </c:pt>
                <c:pt idx="1">
                  <c:v>6.165</c:v>
                </c:pt>
                <c:pt idx="2">
                  <c:v>#N/A</c:v>
                </c:pt>
                <c:pt idx="3">
                  <c:v>#N/A</c:v>
                </c:pt>
                <c:pt idx="4">
                  <c:v>8.3030000000000008</c:v>
                </c:pt>
                <c:pt idx="5">
                  <c:v>12.772304454916201</c:v>
                </c:pt>
                <c:pt idx="6">
                  <c:v>11.549570343504801</c:v>
                </c:pt>
                <c:pt idx="7">
                  <c:v>9.1969999999999992</c:v>
                </c:pt>
                <c:pt idx="8">
                  <c:v>#N/A</c:v>
                </c:pt>
                <c:pt idx="9">
                  <c:v>4.5789999999999997</c:v>
                </c:pt>
                <c:pt idx="10">
                  <c:v>4.5551646533851198</c:v>
                </c:pt>
                <c:pt idx="11">
                  <c:v>4.383</c:v>
                </c:pt>
                <c:pt idx="12">
                  <c:v>#N/A</c:v>
                </c:pt>
                <c:pt idx="13">
                  <c:v>#N/A</c:v>
                </c:pt>
                <c:pt idx="14">
                  <c:v>9.56</c:v>
                </c:pt>
                <c:pt idx="15">
                  <c:v>10.5077232629951</c:v>
                </c:pt>
                <c:pt idx="16">
                  <c:v>10.8295619034257</c:v>
                </c:pt>
                <c:pt idx="17">
                  <c:v>11.970004710522799</c:v>
                </c:pt>
                <c:pt idx="18">
                  <c:v>10.7472705991115</c:v>
                </c:pt>
                <c:pt idx="19">
                  <c:v>10.531984239542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63-E64C-AF0E-D27C0FA2C2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191903"/>
        <c:axId val="1313021135"/>
      </c:lineChart>
      <c:dateAx>
        <c:axId val="1267191903"/>
        <c:scaling>
          <c:orientation val="minMax"/>
        </c:scaling>
        <c:delete val="0"/>
        <c:axPos val="b"/>
        <c:numFmt formatCode="yyyy\-mm\-dd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3021135"/>
        <c:crosses val="autoZero"/>
        <c:auto val="1"/>
        <c:lblOffset val="100"/>
        <c:baseTimeUnit val="months"/>
      </c:dateAx>
      <c:valAx>
        <c:axId val="1313021135"/>
        <c:scaling>
          <c:orientation val="minMax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7191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'2017'!$C$3</c:f>
              <c:strCache>
                <c:ptCount val="1"/>
                <c:pt idx="0">
                  <c:v>Orig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'2017'!$A$4:$A$23</c:f>
              <c:numCache>
                <c:formatCode>yyyy\-mm\-dd;@</c:formatCode>
                <c:ptCount val="20"/>
                <c:pt idx="0">
                  <c:v>42826</c:v>
                </c:pt>
                <c:pt idx="1">
                  <c:v>42856</c:v>
                </c:pt>
                <c:pt idx="2">
                  <c:v>42887</c:v>
                </c:pt>
                <c:pt idx="3">
                  <c:v>42917</c:v>
                </c:pt>
                <c:pt idx="4">
                  <c:v>42948</c:v>
                </c:pt>
                <c:pt idx="5">
                  <c:v>42979</c:v>
                </c:pt>
                <c:pt idx="6">
                  <c:v>43009</c:v>
                </c:pt>
                <c:pt idx="7">
                  <c:v>43040</c:v>
                </c:pt>
                <c:pt idx="8">
                  <c:v>43070</c:v>
                </c:pt>
                <c:pt idx="9">
                  <c:v>43101</c:v>
                </c:pt>
                <c:pt idx="10">
                  <c:v>43132</c:v>
                </c:pt>
                <c:pt idx="11">
                  <c:v>43160</c:v>
                </c:pt>
                <c:pt idx="12">
                  <c:v>43191</c:v>
                </c:pt>
                <c:pt idx="13">
                  <c:v>43221</c:v>
                </c:pt>
                <c:pt idx="14">
                  <c:v>43252</c:v>
                </c:pt>
                <c:pt idx="15">
                  <c:v>43282</c:v>
                </c:pt>
                <c:pt idx="16">
                  <c:v>43313</c:v>
                </c:pt>
                <c:pt idx="17">
                  <c:v>43344</c:v>
                </c:pt>
                <c:pt idx="18">
                  <c:v>43374</c:v>
                </c:pt>
                <c:pt idx="19">
                  <c:v>43405</c:v>
                </c:pt>
              </c:numCache>
            </c:numRef>
          </c:cat>
          <c:val>
            <c:numRef>
              <c:f>'2017'!$C$4:$C$23</c:f>
              <c:numCache>
                <c:formatCode>0.00</c:formatCode>
                <c:ptCount val="20"/>
                <c:pt idx="0">
                  <c:v>7.24</c:v>
                </c:pt>
                <c:pt idx="1">
                  <c:v>8.9779999999999998</c:v>
                </c:pt>
                <c:pt idx="2">
                  <c:v>9.56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9.766</c:v>
                </c:pt>
                <c:pt idx="15">
                  <c:v>10.44</c:v>
                </c:pt>
                <c:pt idx="16">
                  <c:v>#N/A</c:v>
                </c:pt>
                <c:pt idx="17">
                  <c:v>#N/A</c:v>
                </c:pt>
                <c:pt idx="18">
                  <c:v>10.084</c:v>
                </c:pt>
                <c:pt idx="19">
                  <c:v>9.2880000000000003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DC-9641-9339-CC62C6843663}"/>
            </c:ext>
          </c:extLst>
        </c:ser>
        <c:ser>
          <c:idx val="1"/>
          <c:order val="1"/>
          <c:tx>
            <c:strRef>
              <c:f>'2017'!$D$3</c:f>
              <c:strCache>
                <c:ptCount val="1"/>
                <c:pt idx="0">
                  <c:v>Imputed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'2017'!$A$4:$A$23</c:f>
              <c:numCache>
                <c:formatCode>yyyy\-mm\-dd;@</c:formatCode>
                <c:ptCount val="20"/>
                <c:pt idx="0">
                  <c:v>42826</c:v>
                </c:pt>
                <c:pt idx="1">
                  <c:v>42856</c:v>
                </c:pt>
                <c:pt idx="2">
                  <c:v>42887</c:v>
                </c:pt>
                <c:pt idx="3">
                  <c:v>42917</c:v>
                </c:pt>
                <c:pt idx="4">
                  <c:v>42948</c:v>
                </c:pt>
                <c:pt idx="5">
                  <c:v>42979</c:v>
                </c:pt>
                <c:pt idx="6">
                  <c:v>43009</c:v>
                </c:pt>
                <c:pt idx="7">
                  <c:v>43040</c:v>
                </c:pt>
                <c:pt idx="8">
                  <c:v>43070</c:v>
                </c:pt>
                <c:pt idx="9">
                  <c:v>43101</c:v>
                </c:pt>
                <c:pt idx="10">
                  <c:v>43132</c:v>
                </c:pt>
                <c:pt idx="11">
                  <c:v>43160</c:v>
                </c:pt>
                <c:pt idx="12">
                  <c:v>43191</c:v>
                </c:pt>
                <c:pt idx="13">
                  <c:v>43221</c:v>
                </c:pt>
                <c:pt idx="14">
                  <c:v>43252</c:v>
                </c:pt>
                <c:pt idx="15">
                  <c:v>43282</c:v>
                </c:pt>
                <c:pt idx="16">
                  <c:v>43313</c:v>
                </c:pt>
                <c:pt idx="17">
                  <c:v>43344</c:v>
                </c:pt>
                <c:pt idx="18">
                  <c:v>43374</c:v>
                </c:pt>
                <c:pt idx="19">
                  <c:v>43405</c:v>
                </c:pt>
              </c:numCache>
            </c:numRef>
          </c:cat>
          <c:val>
            <c:numRef>
              <c:f>'2017'!$D$4:$D$23</c:f>
              <c:numCache>
                <c:formatCode>0.00</c:formatCode>
                <c:ptCount val="20"/>
                <c:pt idx="0">
                  <c:v>#N/A</c:v>
                </c:pt>
                <c:pt idx="1">
                  <c:v>#N/A</c:v>
                </c:pt>
                <c:pt idx="2">
                  <c:v>9.56</c:v>
                </c:pt>
                <c:pt idx="3">
                  <c:v>10.5077232629951</c:v>
                </c:pt>
                <c:pt idx="4">
                  <c:v>10.8295619034257</c:v>
                </c:pt>
                <c:pt idx="5">
                  <c:v>11.970004710522799</c:v>
                </c:pt>
                <c:pt idx="6">
                  <c:v>10.7472705991115</c:v>
                </c:pt>
                <c:pt idx="7">
                  <c:v>10.531984239542</c:v>
                </c:pt>
                <c:pt idx="8">
                  <c:v>6.4346459614640903</c:v>
                </c:pt>
                <c:pt idx="9">
                  <c:v>6.9667971018946204</c:v>
                </c:pt>
                <c:pt idx="10">
                  <c:v>3.75286490899181</c:v>
                </c:pt>
                <c:pt idx="11">
                  <c:v>3.93881862723013</c:v>
                </c:pt>
                <c:pt idx="12">
                  <c:v>6.30284476766065</c:v>
                </c:pt>
                <c:pt idx="13">
                  <c:v>7.7804439895826603</c:v>
                </c:pt>
                <c:pt idx="14">
                  <c:v>9.766</c:v>
                </c:pt>
                <c:pt idx="15">
                  <c:v>10.44</c:v>
                </c:pt>
                <c:pt idx="16">
                  <c:v>10.027262159032301</c:v>
                </c:pt>
                <c:pt idx="17">
                  <c:v>11.1677049661295</c:v>
                </c:pt>
                <c:pt idx="18">
                  <c:v>10.084</c:v>
                </c:pt>
                <c:pt idx="1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DC-9641-9339-CC62C68436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191903"/>
        <c:axId val="1313021135"/>
      </c:lineChart>
      <c:dateAx>
        <c:axId val="1267191903"/>
        <c:scaling>
          <c:orientation val="minMax"/>
        </c:scaling>
        <c:delete val="0"/>
        <c:axPos val="b"/>
        <c:numFmt formatCode="yyyy\-mm\-dd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3021135"/>
        <c:crosses val="autoZero"/>
        <c:auto val="1"/>
        <c:lblOffset val="100"/>
        <c:baseTimeUnit val="months"/>
      </c:dateAx>
      <c:valAx>
        <c:axId val="1313021135"/>
        <c:scaling>
          <c:orientation val="minMax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7191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'2018'!$C$3</c:f>
              <c:strCache>
                <c:ptCount val="1"/>
                <c:pt idx="0">
                  <c:v>Orig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'2018'!$A$4:$A$23</c:f>
              <c:numCache>
                <c:formatCode>yyyy\-mm\-dd;@</c:formatCode>
                <c:ptCount val="20"/>
                <c:pt idx="0">
                  <c:v>43191</c:v>
                </c:pt>
                <c:pt idx="1">
                  <c:v>43221</c:v>
                </c:pt>
                <c:pt idx="2">
                  <c:v>43252</c:v>
                </c:pt>
                <c:pt idx="3">
                  <c:v>43282</c:v>
                </c:pt>
                <c:pt idx="4">
                  <c:v>43313</c:v>
                </c:pt>
                <c:pt idx="5">
                  <c:v>43344</c:v>
                </c:pt>
                <c:pt idx="6">
                  <c:v>43374</c:v>
                </c:pt>
                <c:pt idx="7">
                  <c:v>43405</c:v>
                </c:pt>
                <c:pt idx="8">
                  <c:v>43435</c:v>
                </c:pt>
                <c:pt idx="9">
                  <c:v>43466</c:v>
                </c:pt>
                <c:pt idx="10">
                  <c:v>43497</c:v>
                </c:pt>
                <c:pt idx="11">
                  <c:v>43525</c:v>
                </c:pt>
                <c:pt idx="12">
                  <c:v>43556</c:v>
                </c:pt>
                <c:pt idx="13">
                  <c:v>43586</c:v>
                </c:pt>
                <c:pt idx="14">
                  <c:v>43617</c:v>
                </c:pt>
                <c:pt idx="15">
                  <c:v>43647</c:v>
                </c:pt>
                <c:pt idx="16">
                  <c:v>43678</c:v>
                </c:pt>
                <c:pt idx="17">
                  <c:v>43709</c:v>
                </c:pt>
                <c:pt idx="18">
                  <c:v>43739</c:v>
                </c:pt>
                <c:pt idx="19">
                  <c:v>43770</c:v>
                </c:pt>
              </c:numCache>
            </c:numRef>
          </c:cat>
          <c:val>
            <c:numRef>
              <c:f>'2018'!$C$4:$C$23</c:f>
              <c:numCache>
                <c:formatCode>0.00</c:formatCode>
                <c:ptCount val="20"/>
                <c:pt idx="0">
                  <c:v>#N/A</c:v>
                </c:pt>
                <c:pt idx="1">
                  <c:v>#N/A</c:v>
                </c:pt>
                <c:pt idx="2">
                  <c:v>9.766</c:v>
                </c:pt>
                <c:pt idx="3">
                  <c:v>10.44</c:v>
                </c:pt>
                <c:pt idx="4">
                  <c:v>#N/A</c:v>
                </c:pt>
                <c:pt idx="5">
                  <c:v>#N/A</c:v>
                </c:pt>
                <c:pt idx="6">
                  <c:v>10.084</c:v>
                </c:pt>
                <c:pt idx="7">
                  <c:v>9.2880000000000003</c:v>
                </c:pt>
                <c:pt idx="8">
                  <c:v>5.8739999999999997</c:v>
                </c:pt>
                <c:pt idx="9">
                  <c:v>6.3029999999999999</c:v>
                </c:pt>
                <c:pt idx="10">
                  <c:v>3.0739999999999998</c:v>
                </c:pt>
                <c:pt idx="11">
                  <c:v>3.2749999999999999</c:v>
                </c:pt>
                <c:pt idx="12">
                  <c:v>5.3070000000000004</c:v>
                </c:pt>
                <c:pt idx="13">
                  <c:v>6.5830000000000002</c:v>
                </c:pt>
                <c:pt idx="14">
                  <c:v>6.14</c:v>
                </c:pt>
                <c:pt idx="15">
                  <c:v>8.2870000000000008</c:v>
                </c:pt>
                <c:pt idx="16">
                  <c:v>9.0419999999999998</c:v>
                </c:pt>
                <c:pt idx="17">
                  <c:v>10.048</c:v>
                </c:pt>
                <c:pt idx="18">
                  <c:v>8.8350000000000009</c:v>
                </c:pt>
                <c:pt idx="19">
                  <c:v>9.2129999999999992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73F-5742-A32A-CF281BD8B990}"/>
            </c:ext>
          </c:extLst>
        </c:ser>
        <c:ser>
          <c:idx val="1"/>
          <c:order val="1"/>
          <c:tx>
            <c:strRef>
              <c:f>'2018'!$D$3</c:f>
              <c:strCache>
                <c:ptCount val="1"/>
                <c:pt idx="0">
                  <c:v>Imputed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'2018'!$A$4:$A$23</c:f>
              <c:numCache>
                <c:formatCode>yyyy\-mm\-dd;@</c:formatCode>
                <c:ptCount val="20"/>
                <c:pt idx="0">
                  <c:v>43191</c:v>
                </c:pt>
                <c:pt idx="1">
                  <c:v>43221</c:v>
                </c:pt>
                <c:pt idx="2">
                  <c:v>43252</c:v>
                </c:pt>
                <c:pt idx="3">
                  <c:v>43282</c:v>
                </c:pt>
                <c:pt idx="4">
                  <c:v>43313</c:v>
                </c:pt>
                <c:pt idx="5">
                  <c:v>43344</c:v>
                </c:pt>
                <c:pt idx="6">
                  <c:v>43374</c:v>
                </c:pt>
                <c:pt idx="7">
                  <c:v>43405</c:v>
                </c:pt>
                <c:pt idx="8">
                  <c:v>43435</c:v>
                </c:pt>
                <c:pt idx="9">
                  <c:v>43466</c:v>
                </c:pt>
                <c:pt idx="10">
                  <c:v>43497</c:v>
                </c:pt>
                <c:pt idx="11">
                  <c:v>43525</c:v>
                </c:pt>
                <c:pt idx="12">
                  <c:v>43556</c:v>
                </c:pt>
                <c:pt idx="13">
                  <c:v>43586</c:v>
                </c:pt>
                <c:pt idx="14">
                  <c:v>43617</c:v>
                </c:pt>
                <c:pt idx="15">
                  <c:v>43647</c:v>
                </c:pt>
                <c:pt idx="16">
                  <c:v>43678</c:v>
                </c:pt>
                <c:pt idx="17">
                  <c:v>43709</c:v>
                </c:pt>
                <c:pt idx="18">
                  <c:v>43739</c:v>
                </c:pt>
                <c:pt idx="19">
                  <c:v>43770</c:v>
                </c:pt>
              </c:numCache>
            </c:numRef>
          </c:cat>
          <c:val>
            <c:numRef>
              <c:f>'2018'!$D$4:$D$23</c:f>
              <c:numCache>
                <c:formatCode>0.00</c:formatCode>
                <c:ptCount val="20"/>
                <c:pt idx="0">
                  <c:v>6.30284476766065</c:v>
                </c:pt>
                <c:pt idx="1">
                  <c:v>7.7804439895826603</c:v>
                </c:pt>
                <c:pt idx="2">
                  <c:v>9.766</c:v>
                </c:pt>
                <c:pt idx="3">
                  <c:v>10.44</c:v>
                </c:pt>
                <c:pt idx="4">
                  <c:v>10.027262159032301</c:v>
                </c:pt>
                <c:pt idx="5">
                  <c:v>11.1677049661295</c:v>
                </c:pt>
                <c:pt idx="6">
                  <c:v>10.084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73F-5742-A32A-CF281BD8B9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191903"/>
        <c:axId val="1313021135"/>
      </c:lineChart>
      <c:dateAx>
        <c:axId val="1267191903"/>
        <c:scaling>
          <c:orientation val="minMax"/>
        </c:scaling>
        <c:delete val="0"/>
        <c:axPos val="b"/>
        <c:numFmt formatCode="yyyy\-mm\-dd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3021135"/>
        <c:crosses val="autoZero"/>
        <c:auto val="1"/>
        <c:lblOffset val="100"/>
        <c:baseTimeUnit val="months"/>
      </c:dateAx>
      <c:valAx>
        <c:axId val="1313021135"/>
        <c:scaling>
          <c:orientation val="minMax"/>
          <c:max val="12"/>
          <c:min val="-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7191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Summary!$B$3</c:f>
              <c:strCache>
                <c:ptCount val="1"/>
                <c:pt idx="0">
                  <c:v>R1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Summary!$A$4:$A$22</c:f>
              <c:numCache>
                <c:formatCode>General</c:formatCode>
                <c:ptCount val="19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</c:numCache>
            </c:numRef>
          </c:cat>
          <c:val>
            <c:numRef>
              <c:f>Summary!$B$4:$B$22</c:f>
              <c:numCache>
                <c:formatCode>General</c:formatCode>
                <c:ptCount val="19"/>
                <c:pt idx="0">
                  <c:v>5</c:v>
                </c:pt>
                <c:pt idx="1">
                  <c:v>7</c:v>
                </c:pt>
                <c:pt idx="2">
                  <c:v>5.5</c:v>
                </c:pt>
                <c:pt idx="3">
                  <c:v>5.2</c:v>
                </c:pt>
                <c:pt idx="4">
                  <c:v>5.6</c:v>
                </c:pt>
                <c:pt idx="5">
                  <c:v>4.8</c:v>
                </c:pt>
                <c:pt idx="6">
                  <c:v>4</c:v>
                </c:pt>
                <c:pt idx="7">
                  <c:v>5.8</c:v>
                </c:pt>
                <c:pt idx="8">
                  <c:v>5.7</c:v>
                </c:pt>
                <c:pt idx="9">
                  <c:v>8.5</c:v>
                </c:pt>
                <c:pt idx="10">
                  <c:v>9.5</c:v>
                </c:pt>
                <c:pt idx="11">
                  <c:v>8</c:v>
                </c:pt>
                <c:pt idx="12">
                  <c:v>7.8</c:v>
                </c:pt>
                <c:pt idx="13">
                  <c:v>5.5</c:v>
                </c:pt>
                <c:pt idx="14">
                  <c:v>8</c:v>
                </c:pt>
                <c:pt idx="15">
                  <c:v>7.5</c:v>
                </c:pt>
                <c:pt idx="16">
                  <c:v>7.2</c:v>
                </c:pt>
                <c:pt idx="17">
                  <c:v>9</c:v>
                </c:pt>
                <c:pt idx="18">
                  <c:v>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5C-3A43-9520-114449D6A64B}"/>
            </c:ext>
          </c:extLst>
        </c:ser>
        <c:ser>
          <c:idx val="1"/>
          <c:order val="1"/>
          <c:tx>
            <c:strRef>
              <c:f>Summary!$C$3</c:f>
              <c:strCache>
                <c:ptCount val="1"/>
                <c:pt idx="0">
                  <c:v>R2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Summary!$A$4:$A$22</c:f>
              <c:numCache>
                <c:formatCode>General</c:formatCode>
                <c:ptCount val="19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</c:numCache>
            </c:numRef>
          </c:cat>
          <c:val>
            <c:numRef>
              <c:f>Summary!$C$4:$C$22</c:f>
              <c:numCache>
                <c:formatCode>General</c:formatCode>
                <c:ptCount val="19"/>
                <c:pt idx="0">
                  <c:v>9</c:v>
                </c:pt>
                <c:pt idx="1">
                  <c:v>15</c:v>
                </c:pt>
                <c:pt idx="2">
                  <c:v>15</c:v>
                </c:pt>
                <c:pt idx="3">
                  <c:v>11</c:v>
                </c:pt>
                <c:pt idx="4">
                  <c:v>14</c:v>
                </c:pt>
                <c:pt idx="5">
                  <c:v>10</c:v>
                </c:pt>
                <c:pt idx="6">
                  <c:v>9</c:v>
                </c:pt>
                <c:pt idx="7">
                  <c:v>13</c:v>
                </c:pt>
                <c:pt idx="8">
                  <c:v>14.5</c:v>
                </c:pt>
                <c:pt idx="9">
                  <c:v>19.5</c:v>
                </c:pt>
                <c:pt idx="10">
                  <c:v>20</c:v>
                </c:pt>
                <c:pt idx="11">
                  <c:v>18</c:v>
                </c:pt>
                <c:pt idx="12">
                  <c:v>16</c:v>
                </c:pt>
                <c:pt idx="13">
                  <c:v>15.5</c:v>
                </c:pt>
                <c:pt idx="14">
                  <c:v>21</c:v>
                </c:pt>
                <c:pt idx="15">
                  <c:v>17</c:v>
                </c:pt>
                <c:pt idx="16">
                  <c:v>18</c:v>
                </c:pt>
                <c:pt idx="17">
                  <c:v>21.5</c:v>
                </c:pt>
                <c:pt idx="18">
                  <c:v>13.5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5C-3A43-9520-114449D6A64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07194304"/>
        <c:axId val="306870144"/>
      </c:lineChart>
      <c:catAx>
        <c:axId val="30719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6870144"/>
        <c:crosses val="autoZero"/>
        <c:auto val="1"/>
        <c:lblAlgn val="ctr"/>
        <c:lblOffset val="100"/>
        <c:noMultiLvlLbl val="0"/>
      </c:catAx>
      <c:valAx>
        <c:axId val="306870144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Recharge [cm/yr]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crossAx val="307194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'2019'!$C$3</c:f>
              <c:strCache>
                <c:ptCount val="1"/>
                <c:pt idx="0">
                  <c:v>Orig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'2019'!$A$4:$A$23</c:f>
              <c:numCache>
                <c:formatCode>yyyy\-mm\-dd;@</c:formatCode>
                <c:ptCount val="20"/>
                <c:pt idx="0">
                  <c:v>43556</c:v>
                </c:pt>
                <c:pt idx="1">
                  <c:v>43586</c:v>
                </c:pt>
                <c:pt idx="2">
                  <c:v>43617</c:v>
                </c:pt>
                <c:pt idx="3">
                  <c:v>43647</c:v>
                </c:pt>
                <c:pt idx="4">
                  <c:v>43678</c:v>
                </c:pt>
                <c:pt idx="5">
                  <c:v>43709</c:v>
                </c:pt>
                <c:pt idx="6">
                  <c:v>43739</c:v>
                </c:pt>
                <c:pt idx="7">
                  <c:v>43770</c:v>
                </c:pt>
                <c:pt idx="8">
                  <c:v>43800</c:v>
                </c:pt>
                <c:pt idx="9">
                  <c:v>43831</c:v>
                </c:pt>
                <c:pt idx="10">
                  <c:v>43862</c:v>
                </c:pt>
                <c:pt idx="11">
                  <c:v>43891</c:v>
                </c:pt>
                <c:pt idx="12">
                  <c:v>43922</c:v>
                </c:pt>
                <c:pt idx="13">
                  <c:v>43952</c:v>
                </c:pt>
                <c:pt idx="14">
                  <c:v>43983</c:v>
                </c:pt>
                <c:pt idx="15">
                  <c:v>44013</c:v>
                </c:pt>
                <c:pt idx="16">
                  <c:v>44044</c:v>
                </c:pt>
                <c:pt idx="17">
                  <c:v>44075</c:v>
                </c:pt>
                <c:pt idx="18">
                  <c:v>44105</c:v>
                </c:pt>
                <c:pt idx="19">
                  <c:v>44136</c:v>
                </c:pt>
              </c:numCache>
            </c:numRef>
          </c:cat>
          <c:val>
            <c:numRef>
              <c:f>'2019'!$C$4:$C$23</c:f>
              <c:numCache>
                <c:formatCode>0.00</c:formatCode>
                <c:ptCount val="20"/>
                <c:pt idx="0">
                  <c:v>5.3070000000000004</c:v>
                </c:pt>
                <c:pt idx="1">
                  <c:v>6.5830000000000002</c:v>
                </c:pt>
                <c:pt idx="2">
                  <c:v>6.14</c:v>
                </c:pt>
                <c:pt idx="3">
                  <c:v>8.2870000000000008</c:v>
                </c:pt>
                <c:pt idx="4">
                  <c:v>9.0419999999999998</c:v>
                </c:pt>
                <c:pt idx="5">
                  <c:v>10.048</c:v>
                </c:pt>
                <c:pt idx="6">
                  <c:v>8.8350000000000009</c:v>
                </c:pt>
                <c:pt idx="7">
                  <c:v>9.2129999999999992</c:v>
                </c:pt>
                <c:pt idx="8">
                  <c:v>5.875</c:v>
                </c:pt>
                <c:pt idx="9">
                  <c:v>1.0880000000000001</c:v>
                </c:pt>
                <c:pt idx="10">
                  <c:v>0.75600000000000001</c:v>
                </c:pt>
                <c:pt idx="11">
                  <c:v>0.73099999999999998</c:v>
                </c:pt>
                <c:pt idx="12">
                  <c:v>4.0289999999999999</c:v>
                </c:pt>
                <c:pt idx="13">
                  <c:v>4.625</c:v>
                </c:pt>
                <c:pt idx="14">
                  <c:v>6.92</c:v>
                </c:pt>
                <c:pt idx="15">
                  <c:v>9.1270000000000007</c:v>
                </c:pt>
                <c:pt idx="16">
                  <c:v>9.4969999999999999</c:v>
                </c:pt>
                <c:pt idx="17">
                  <c:v>8.2270000000000003</c:v>
                </c:pt>
                <c:pt idx="18">
                  <c:v>8.3439999999999994</c:v>
                </c:pt>
                <c:pt idx="19">
                  <c:v>7.532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37-2C47-8DF9-67D0F88E2B78}"/>
            </c:ext>
          </c:extLst>
        </c:ser>
        <c:ser>
          <c:idx val="1"/>
          <c:order val="1"/>
          <c:tx>
            <c:strRef>
              <c:f>'2019'!$D$3</c:f>
              <c:strCache>
                <c:ptCount val="1"/>
                <c:pt idx="0">
                  <c:v>Imputed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'2019'!$A$4:$A$23</c:f>
              <c:numCache>
                <c:formatCode>yyyy\-mm\-dd;@</c:formatCode>
                <c:ptCount val="20"/>
                <c:pt idx="0">
                  <c:v>43556</c:v>
                </c:pt>
                <c:pt idx="1">
                  <c:v>43586</c:v>
                </c:pt>
                <c:pt idx="2">
                  <c:v>43617</c:v>
                </c:pt>
                <c:pt idx="3">
                  <c:v>43647</c:v>
                </c:pt>
                <c:pt idx="4">
                  <c:v>43678</c:v>
                </c:pt>
                <c:pt idx="5">
                  <c:v>43709</c:v>
                </c:pt>
                <c:pt idx="6">
                  <c:v>43739</c:v>
                </c:pt>
                <c:pt idx="7">
                  <c:v>43770</c:v>
                </c:pt>
                <c:pt idx="8">
                  <c:v>43800</c:v>
                </c:pt>
                <c:pt idx="9">
                  <c:v>43831</c:v>
                </c:pt>
                <c:pt idx="10">
                  <c:v>43862</c:v>
                </c:pt>
                <c:pt idx="11">
                  <c:v>43891</c:v>
                </c:pt>
                <c:pt idx="12">
                  <c:v>43922</c:v>
                </c:pt>
                <c:pt idx="13">
                  <c:v>43952</c:v>
                </c:pt>
                <c:pt idx="14">
                  <c:v>43983</c:v>
                </c:pt>
                <c:pt idx="15">
                  <c:v>44013</c:v>
                </c:pt>
                <c:pt idx="16">
                  <c:v>44044</c:v>
                </c:pt>
                <c:pt idx="17">
                  <c:v>44075</c:v>
                </c:pt>
                <c:pt idx="18">
                  <c:v>44105</c:v>
                </c:pt>
                <c:pt idx="19">
                  <c:v>44136</c:v>
                </c:pt>
              </c:numCache>
            </c:numRef>
          </c:cat>
          <c:val>
            <c:numRef>
              <c:f>'2019'!$D$4:$D$23</c:f>
              <c:numCache>
                <c:formatCode>0.00</c:formatCode>
                <c:ptCount val="2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37-2C47-8DF9-67D0F88E2B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191903"/>
        <c:axId val="1313021135"/>
      </c:lineChart>
      <c:dateAx>
        <c:axId val="1267191903"/>
        <c:scaling>
          <c:orientation val="minMax"/>
        </c:scaling>
        <c:delete val="0"/>
        <c:axPos val="b"/>
        <c:numFmt formatCode="yyyy\-mm\-dd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3021135"/>
        <c:crosses val="autoZero"/>
        <c:auto val="1"/>
        <c:lblOffset val="100"/>
        <c:baseTimeUnit val="months"/>
      </c:dateAx>
      <c:valAx>
        <c:axId val="1313021135"/>
        <c:scaling>
          <c:orientation val="minMax"/>
          <c:max val="12"/>
          <c:min val="-1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7191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'2020'!$C$3</c:f>
              <c:strCache>
                <c:ptCount val="1"/>
                <c:pt idx="0">
                  <c:v>Orig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'2020'!$A$4:$A$23</c:f>
              <c:numCache>
                <c:formatCode>yyyy\-mm\-dd;@</c:formatCode>
                <c:ptCount val="20"/>
                <c:pt idx="0">
                  <c:v>43922</c:v>
                </c:pt>
                <c:pt idx="1">
                  <c:v>43952</c:v>
                </c:pt>
                <c:pt idx="2">
                  <c:v>43983</c:v>
                </c:pt>
                <c:pt idx="3">
                  <c:v>44013</c:v>
                </c:pt>
                <c:pt idx="4">
                  <c:v>44044</c:v>
                </c:pt>
                <c:pt idx="5">
                  <c:v>44075</c:v>
                </c:pt>
                <c:pt idx="6">
                  <c:v>44105</c:v>
                </c:pt>
                <c:pt idx="7">
                  <c:v>44136</c:v>
                </c:pt>
                <c:pt idx="8">
                  <c:v>44166</c:v>
                </c:pt>
                <c:pt idx="9">
                  <c:v>44197</c:v>
                </c:pt>
                <c:pt idx="10">
                  <c:v>44228</c:v>
                </c:pt>
                <c:pt idx="11">
                  <c:v>44256</c:v>
                </c:pt>
                <c:pt idx="12">
                  <c:v>44287</c:v>
                </c:pt>
                <c:pt idx="13">
                  <c:v>44317</c:v>
                </c:pt>
                <c:pt idx="14">
                  <c:v>44348</c:v>
                </c:pt>
                <c:pt idx="15">
                  <c:v>44378</c:v>
                </c:pt>
                <c:pt idx="16">
                  <c:v>44409</c:v>
                </c:pt>
                <c:pt idx="17">
                  <c:v>44440</c:v>
                </c:pt>
                <c:pt idx="18">
                  <c:v>44470</c:v>
                </c:pt>
                <c:pt idx="19">
                  <c:v>44501</c:v>
                </c:pt>
              </c:numCache>
            </c:numRef>
          </c:cat>
          <c:val>
            <c:numRef>
              <c:f>'2020'!$C$4:$C$23</c:f>
              <c:numCache>
                <c:formatCode>0.00</c:formatCode>
                <c:ptCount val="20"/>
                <c:pt idx="0">
                  <c:v>4.0289999999999999</c:v>
                </c:pt>
                <c:pt idx="1">
                  <c:v>4.625</c:v>
                </c:pt>
                <c:pt idx="2">
                  <c:v>6.92</c:v>
                </c:pt>
                <c:pt idx="3">
                  <c:v>9.1270000000000007</c:v>
                </c:pt>
                <c:pt idx="4">
                  <c:v>9.4969999999999999</c:v>
                </c:pt>
                <c:pt idx="5">
                  <c:v>8.2270000000000003</c:v>
                </c:pt>
                <c:pt idx="6">
                  <c:v>8.3439999999999994</c:v>
                </c:pt>
                <c:pt idx="7">
                  <c:v>7.532</c:v>
                </c:pt>
                <c:pt idx="8">
                  <c:v>5.8479999999999999</c:v>
                </c:pt>
                <c:pt idx="9">
                  <c:v>4.4329999999999998</c:v>
                </c:pt>
                <c:pt idx="10">
                  <c:v>6.5949999999999998</c:v>
                </c:pt>
                <c:pt idx="11">
                  <c:v>6.8090000000000002</c:v>
                </c:pt>
                <c:pt idx="12">
                  <c:v>8.3149999999999995</c:v>
                </c:pt>
                <c:pt idx="13">
                  <c:v>9.3000000000000007</c:v>
                </c:pt>
                <c:pt idx="14">
                  <c:v>10.973000000000001</c:v>
                </c:pt>
                <c:pt idx="15">
                  <c:v>10.959</c:v>
                </c:pt>
                <c:pt idx="16">
                  <c:v>10.827999999999999</c:v>
                </c:pt>
                <c:pt idx="17">
                  <c:v>11.754</c:v>
                </c:pt>
                <c:pt idx="18">
                  <c:v>10.757999999999999</c:v>
                </c:pt>
                <c:pt idx="19">
                  <c:v>9.2319999999999993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68-1146-9620-1A398B731BEC}"/>
            </c:ext>
          </c:extLst>
        </c:ser>
        <c:ser>
          <c:idx val="1"/>
          <c:order val="1"/>
          <c:tx>
            <c:strRef>
              <c:f>'2020'!$D$3</c:f>
              <c:strCache>
                <c:ptCount val="1"/>
                <c:pt idx="0">
                  <c:v>Imputed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'2020'!$A$4:$A$23</c:f>
              <c:numCache>
                <c:formatCode>yyyy\-mm\-dd;@</c:formatCode>
                <c:ptCount val="20"/>
                <c:pt idx="0">
                  <c:v>43922</c:v>
                </c:pt>
                <c:pt idx="1">
                  <c:v>43952</c:v>
                </c:pt>
                <c:pt idx="2">
                  <c:v>43983</c:v>
                </c:pt>
                <c:pt idx="3">
                  <c:v>44013</c:v>
                </c:pt>
                <c:pt idx="4">
                  <c:v>44044</c:v>
                </c:pt>
                <c:pt idx="5">
                  <c:v>44075</c:v>
                </c:pt>
                <c:pt idx="6">
                  <c:v>44105</c:v>
                </c:pt>
                <c:pt idx="7">
                  <c:v>44136</c:v>
                </c:pt>
                <c:pt idx="8">
                  <c:v>44166</c:v>
                </c:pt>
                <c:pt idx="9">
                  <c:v>44197</c:v>
                </c:pt>
                <c:pt idx="10">
                  <c:v>44228</c:v>
                </c:pt>
                <c:pt idx="11">
                  <c:v>44256</c:v>
                </c:pt>
                <c:pt idx="12">
                  <c:v>44287</c:v>
                </c:pt>
                <c:pt idx="13">
                  <c:v>44317</c:v>
                </c:pt>
                <c:pt idx="14">
                  <c:v>44348</c:v>
                </c:pt>
                <c:pt idx="15">
                  <c:v>44378</c:v>
                </c:pt>
                <c:pt idx="16">
                  <c:v>44409</c:v>
                </c:pt>
                <c:pt idx="17">
                  <c:v>44440</c:v>
                </c:pt>
                <c:pt idx="18">
                  <c:v>44470</c:v>
                </c:pt>
                <c:pt idx="19">
                  <c:v>44501</c:v>
                </c:pt>
              </c:numCache>
            </c:numRef>
          </c:cat>
          <c:val>
            <c:numRef>
              <c:f>'2020'!$D$4:$D$23</c:f>
              <c:numCache>
                <c:formatCode>0.00</c:formatCode>
                <c:ptCount val="2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968-1146-9620-1A398B731B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191903"/>
        <c:axId val="1313021135"/>
      </c:lineChart>
      <c:dateAx>
        <c:axId val="1267191903"/>
        <c:scaling>
          <c:orientation val="minMax"/>
        </c:scaling>
        <c:delete val="0"/>
        <c:axPos val="b"/>
        <c:numFmt formatCode="yyyy\-mm\-dd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3021135"/>
        <c:crosses val="autoZero"/>
        <c:auto val="1"/>
        <c:lblOffset val="100"/>
        <c:baseTimeUnit val="months"/>
      </c:dateAx>
      <c:valAx>
        <c:axId val="1313021135"/>
        <c:scaling>
          <c:orientation val="minMax"/>
          <c:max val="12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7191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'2021'!$C$3</c:f>
              <c:strCache>
                <c:ptCount val="1"/>
                <c:pt idx="0">
                  <c:v>Orig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'2021'!$A$4:$A$23</c:f>
              <c:numCache>
                <c:formatCode>yyyy\-mm\-dd;@</c:formatCode>
                <c:ptCount val="20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  <c:pt idx="13">
                  <c:v>44682</c:v>
                </c:pt>
                <c:pt idx="14">
                  <c:v>44713</c:v>
                </c:pt>
                <c:pt idx="15">
                  <c:v>44743</c:v>
                </c:pt>
                <c:pt idx="16">
                  <c:v>44774</c:v>
                </c:pt>
                <c:pt idx="17">
                  <c:v>44805</c:v>
                </c:pt>
                <c:pt idx="18">
                  <c:v>44835</c:v>
                </c:pt>
                <c:pt idx="19">
                  <c:v>44866</c:v>
                </c:pt>
              </c:numCache>
            </c:numRef>
          </c:cat>
          <c:val>
            <c:numRef>
              <c:f>'2021'!$C$4:$C$23</c:f>
              <c:numCache>
                <c:formatCode>0.00</c:formatCode>
                <c:ptCount val="20"/>
                <c:pt idx="0">
                  <c:v>8.3149999999999995</c:v>
                </c:pt>
                <c:pt idx="1">
                  <c:v>9.3000000000000007</c:v>
                </c:pt>
                <c:pt idx="2">
                  <c:v>10.973000000000001</c:v>
                </c:pt>
                <c:pt idx="3">
                  <c:v>10.959</c:v>
                </c:pt>
                <c:pt idx="4">
                  <c:v>10.827999999999999</c:v>
                </c:pt>
                <c:pt idx="5">
                  <c:v>11.754</c:v>
                </c:pt>
                <c:pt idx="6">
                  <c:v>10.757999999999999</c:v>
                </c:pt>
                <c:pt idx="7">
                  <c:v>9.2319999999999993</c:v>
                </c:pt>
                <c:pt idx="8">
                  <c:v>6.7450000000000001</c:v>
                </c:pt>
                <c:pt idx="9">
                  <c:v>3.5659999999999998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F6-D24A-A15F-80DFE1A36688}"/>
            </c:ext>
          </c:extLst>
        </c:ser>
        <c:ser>
          <c:idx val="1"/>
          <c:order val="1"/>
          <c:tx>
            <c:strRef>
              <c:f>'2021'!$D$3</c:f>
              <c:strCache>
                <c:ptCount val="1"/>
                <c:pt idx="0">
                  <c:v>Imputed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'2021'!$A$4:$A$23</c:f>
              <c:numCache>
                <c:formatCode>yyyy\-mm\-dd;@</c:formatCode>
                <c:ptCount val="20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  <c:pt idx="13">
                  <c:v>44682</c:v>
                </c:pt>
                <c:pt idx="14">
                  <c:v>44713</c:v>
                </c:pt>
                <c:pt idx="15">
                  <c:v>44743</c:v>
                </c:pt>
                <c:pt idx="16">
                  <c:v>44774</c:v>
                </c:pt>
                <c:pt idx="17">
                  <c:v>44805</c:v>
                </c:pt>
                <c:pt idx="18">
                  <c:v>44835</c:v>
                </c:pt>
                <c:pt idx="19">
                  <c:v>44866</c:v>
                </c:pt>
              </c:numCache>
            </c:numRef>
          </c:cat>
          <c:val>
            <c:numRef>
              <c:f>'2021'!$D$4:$D$23</c:f>
              <c:numCache>
                <c:formatCode>0.00</c:formatCode>
                <c:ptCount val="2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FF6-D24A-A15F-80DFE1A366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191903"/>
        <c:axId val="1313021135"/>
      </c:lineChart>
      <c:dateAx>
        <c:axId val="1267191903"/>
        <c:scaling>
          <c:orientation val="minMax"/>
        </c:scaling>
        <c:delete val="0"/>
        <c:axPos val="b"/>
        <c:numFmt formatCode="yyyy\-mm\-dd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3021135"/>
        <c:crosses val="autoZero"/>
        <c:auto val="1"/>
        <c:lblOffset val="100"/>
        <c:baseTimeUnit val="months"/>
      </c:dateAx>
      <c:valAx>
        <c:axId val="1313021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7191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'2002'!$C$3</c:f>
              <c:strCache>
                <c:ptCount val="1"/>
                <c:pt idx="0">
                  <c:v>Orig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'2002'!$A$4:$A$23</c:f>
              <c:numCache>
                <c:formatCode>yyyy\-mm\-dd;@</c:formatCode>
                <c:ptCount val="20"/>
                <c:pt idx="0">
                  <c:v>37347</c:v>
                </c:pt>
                <c:pt idx="1">
                  <c:v>37377</c:v>
                </c:pt>
                <c:pt idx="2">
                  <c:v>37408</c:v>
                </c:pt>
                <c:pt idx="3">
                  <c:v>37438</c:v>
                </c:pt>
                <c:pt idx="4">
                  <c:v>37469</c:v>
                </c:pt>
                <c:pt idx="5">
                  <c:v>37500</c:v>
                </c:pt>
                <c:pt idx="6">
                  <c:v>37530</c:v>
                </c:pt>
                <c:pt idx="7">
                  <c:v>37561</c:v>
                </c:pt>
                <c:pt idx="8">
                  <c:v>37591</c:v>
                </c:pt>
                <c:pt idx="9">
                  <c:v>37622</c:v>
                </c:pt>
                <c:pt idx="10">
                  <c:v>37653</c:v>
                </c:pt>
                <c:pt idx="11">
                  <c:v>37681</c:v>
                </c:pt>
                <c:pt idx="12">
                  <c:v>37712</c:v>
                </c:pt>
                <c:pt idx="13">
                  <c:v>37742</c:v>
                </c:pt>
                <c:pt idx="14">
                  <c:v>37773</c:v>
                </c:pt>
                <c:pt idx="15">
                  <c:v>37803</c:v>
                </c:pt>
                <c:pt idx="16">
                  <c:v>37834</c:v>
                </c:pt>
                <c:pt idx="17">
                  <c:v>37865</c:v>
                </c:pt>
                <c:pt idx="18">
                  <c:v>37895</c:v>
                </c:pt>
                <c:pt idx="19">
                  <c:v>37926</c:v>
                </c:pt>
              </c:numCache>
            </c:numRef>
          </c:cat>
          <c:val>
            <c:numRef>
              <c:f>'2002'!$C$4:$C$23</c:f>
              <c:numCache>
                <c:formatCode>0.00</c:formatCode>
                <c:ptCount val="20"/>
                <c:pt idx="0">
                  <c:v>-4.8250000000000002</c:v>
                </c:pt>
                <c:pt idx="1">
                  <c:v>-3.8220000000000001</c:v>
                </c:pt>
                <c:pt idx="2">
                  <c:v>#N/A</c:v>
                </c:pt>
                <c:pt idx="3">
                  <c:v>#N/A</c:v>
                </c:pt>
                <c:pt idx="4">
                  <c:v>-1.0349999999999999</c:v>
                </c:pt>
                <c:pt idx="5">
                  <c:v>7.8E-2</c:v>
                </c:pt>
                <c:pt idx="6">
                  <c:v>-0.39100000000000001</c:v>
                </c:pt>
                <c:pt idx="7">
                  <c:v>-0.48799999999999999</c:v>
                </c:pt>
                <c:pt idx="8">
                  <c:v>-2.9510000000000001</c:v>
                </c:pt>
                <c:pt idx="9">
                  <c:v>-3.5720000000000001</c:v>
                </c:pt>
                <c:pt idx="10">
                  <c:v>-4.9359999999999999</c:v>
                </c:pt>
                <c:pt idx="11">
                  <c:v>-5.0110000000000001</c:v>
                </c:pt>
                <c:pt idx="12">
                  <c:v>-5.93</c:v>
                </c:pt>
                <c:pt idx="13">
                  <c:v>-3.6320000000000001</c:v>
                </c:pt>
                <c:pt idx="14">
                  <c:v>#N/A</c:v>
                </c:pt>
                <c:pt idx="15">
                  <c:v>-1.9910000000000001</c:v>
                </c:pt>
                <c:pt idx="16">
                  <c:v>-1.8959999999999999</c:v>
                </c:pt>
                <c:pt idx="17">
                  <c:v>-0.84399999999999997</c:v>
                </c:pt>
                <c:pt idx="18">
                  <c:v>-0.83099999999999996</c:v>
                </c:pt>
                <c:pt idx="19">
                  <c:v>-0.81699999999999995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81-F247-8D65-237357CA207A}"/>
            </c:ext>
          </c:extLst>
        </c:ser>
        <c:ser>
          <c:idx val="1"/>
          <c:order val="1"/>
          <c:tx>
            <c:strRef>
              <c:f>'2002'!$D$3</c:f>
              <c:strCache>
                <c:ptCount val="1"/>
                <c:pt idx="0">
                  <c:v>Imputed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'2002'!$A$4:$A$23</c:f>
              <c:numCache>
                <c:formatCode>yyyy\-mm\-dd;@</c:formatCode>
                <c:ptCount val="20"/>
                <c:pt idx="0">
                  <c:v>37347</c:v>
                </c:pt>
                <c:pt idx="1">
                  <c:v>37377</c:v>
                </c:pt>
                <c:pt idx="2">
                  <c:v>37408</c:v>
                </c:pt>
                <c:pt idx="3">
                  <c:v>37438</c:v>
                </c:pt>
                <c:pt idx="4">
                  <c:v>37469</c:v>
                </c:pt>
                <c:pt idx="5">
                  <c:v>37500</c:v>
                </c:pt>
                <c:pt idx="6">
                  <c:v>37530</c:v>
                </c:pt>
                <c:pt idx="7">
                  <c:v>37561</c:v>
                </c:pt>
                <c:pt idx="8">
                  <c:v>37591</c:v>
                </c:pt>
                <c:pt idx="9">
                  <c:v>37622</c:v>
                </c:pt>
                <c:pt idx="10">
                  <c:v>37653</c:v>
                </c:pt>
                <c:pt idx="11">
                  <c:v>37681</c:v>
                </c:pt>
                <c:pt idx="12">
                  <c:v>37712</c:v>
                </c:pt>
                <c:pt idx="13">
                  <c:v>37742</c:v>
                </c:pt>
                <c:pt idx="14">
                  <c:v>37773</c:v>
                </c:pt>
                <c:pt idx="15">
                  <c:v>37803</c:v>
                </c:pt>
                <c:pt idx="16">
                  <c:v>37834</c:v>
                </c:pt>
                <c:pt idx="17">
                  <c:v>37865</c:v>
                </c:pt>
                <c:pt idx="18">
                  <c:v>37895</c:v>
                </c:pt>
                <c:pt idx="19">
                  <c:v>37926</c:v>
                </c:pt>
              </c:numCache>
            </c:numRef>
          </c:cat>
          <c:val>
            <c:numRef>
              <c:f>'2002'!$D$4:$D$23</c:f>
              <c:numCache>
                <c:formatCode>0.00</c:formatCode>
                <c:ptCount val="20"/>
                <c:pt idx="0">
                  <c:v>#N/A</c:v>
                </c:pt>
                <c:pt idx="1">
                  <c:v>-3.8220000000000001</c:v>
                </c:pt>
                <c:pt idx="2">
                  <c:v>-1.3744290083881701</c:v>
                </c:pt>
                <c:pt idx="3">
                  <c:v>-1.5976687533127401</c:v>
                </c:pt>
                <c:pt idx="4">
                  <c:v>-1.0349999999999999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-3.6320000000000001</c:v>
                </c:pt>
                <c:pt idx="14">
                  <c:v>-1.57302646052607</c:v>
                </c:pt>
                <c:pt idx="15">
                  <c:v>-1.9910000000000001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C2-5147-8CCA-0FF976A0CD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191903"/>
        <c:axId val="1313021135"/>
      </c:lineChart>
      <c:dateAx>
        <c:axId val="1267191903"/>
        <c:scaling>
          <c:orientation val="minMax"/>
        </c:scaling>
        <c:delete val="0"/>
        <c:axPos val="b"/>
        <c:numFmt formatCode="yyyy\-mm\-dd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3021135"/>
        <c:crosses val="autoZero"/>
        <c:auto val="1"/>
        <c:lblOffset val="100"/>
        <c:baseTimeUnit val="months"/>
      </c:dateAx>
      <c:valAx>
        <c:axId val="1313021135"/>
        <c:scaling>
          <c:orientation val="minMax"/>
          <c:min val="-1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7191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'2003'!$C$3</c:f>
              <c:strCache>
                <c:ptCount val="1"/>
                <c:pt idx="0">
                  <c:v>Orig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'2003'!$A$4:$A$23</c:f>
              <c:numCache>
                <c:formatCode>yyyy\-mm\-dd;@</c:formatCode>
                <c:ptCount val="20"/>
                <c:pt idx="0">
                  <c:v>37712</c:v>
                </c:pt>
                <c:pt idx="1">
                  <c:v>37742</c:v>
                </c:pt>
                <c:pt idx="2">
                  <c:v>37773</c:v>
                </c:pt>
                <c:pt idx="3">
                  <c:v>37803</c:v>
                </c:pt>
                <c:pt idx="4">
                  <c:v>37834</c:v>
                </c:pt>
                <c:pt idx="5">
                  <c:v>37865</c:v>
                </c:pt>
                <c:pt idx="6">
                  <c:v>37895</c:v>
                </c:pt>
                <c:pt idx="7">
                  <c:v>37926</c:v>
                </c:pt>
                <c:pt idx="8">
                  <c:v>37956</c:v>
                </c:pt>
                <c:pt idx="9">
                  <c:v>37987</c:v>
                </c:pt>
                <c:pt idx="10">
                  <c:v>38018</c:v>
                </c:pt>
                <c:pt idx="11">
                  <c:v>38047</c:v>
                </c:pt>
                <c:pt idx="12">
                  <c:v>38078</c:v>
                </c:pt>
                <c:pt idx="13">
                  <c:v>38108</c:v>
                </c:pt>
                <c:pt idx="14">
                  <c:v>38139</c:v>
                </c:pt>
                <c:pt idx="15">
                  <c:v>38169</c:v>
                </c:pt>
                <c:pt idx="16">
                  <c:v>38200</c:v>
                </c:pt>
                <c:pt idx="17">
                  <c:v>38231</c:v>
                </c:pt>
                <c:pt idx="18">
                  <c:v>38261</c:v>
                </c:pt>
                <c:pt idx="19">
                  <c:v>38292</c:v>
                </c:pt>
              </c:numCache>
            </c:numRef>
          </c:cat>
          <c:val>
            <c:numRef>
              <c:f>'2003'!$C$4:$C$23</c:f>
              <c:numCache>
                <c:formatCode>0.00</c:formatCode>
                <c:ptCount val="20"/>
                <c:pt idx="0">
                  <c:v>-5.93</c:v>
                </c:pt>
                <c:pt idx="1">
                  <c:v>-3.6320000000000001</c:v>
                </c:pt>
                <c:pt idx="2">
                  <c:v>#N/A</c:v>
                </c:pt>
                <c:pt idx="3">
                  <c:v>-1.9910000000000001</c:v>
                </c:pt>
                <c:pt idx="4">
                  <c:v>-1.8959999999999999</c:v>
                </c:pt>
                <c:pt idx="5">
                  <c:v>-0.84399999999999997</c:v>
                </c:pt>
                <c:pt idx="6">
                  <c:v>-0.83099999999999996</c:v>
                </c:pt>
                <c:pt idx="7">
                  <c:v>-0.81699999999999995</c:v>
                </c:pt>
                <c:pt idx="8">
                  <c:v>-3.008</c:v>
                </c:pt>
                <c:pt idx="9">
                  <c:v>-5.4130000000000003</c:v>
                </c:pt>
                <c:pt idx="10">
                  <c:v>-7.9160000000000004</c:v>
                </c:pt>
                <c:pt idx="11">
                  <c:v>-5.5670000000000002</c:v>
                </c:pt>
                <c:pt idx="12">
                  <c:v>-3.7570000000000001</c:v>
                </c:pt>
                <c:pt idx="13">
                  <c:v>-2.7450000000000001</c:v>
                </c:pt>
                <c:pt idx="14">
                  <c:v>-1.7410000000000001</c:v>
                </c:pt>
                <c:pt idx="15">
                  <c:v>-1.9950000000000001</c:v>
                </c:pt>
                <c:pt idx="16">
                  <c:v>-0.77400000000000002</c:v>
                </c:pt>
                <c:pt idx="17">
                  <c:v>-0.49199999999999999</c:v>
                </c:pt>
                <c:pt idx="18">
                  <c:v>0.443</c:v>
                </c:pt>
                <c:pt idx="19">
                  <c:v>-3.169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3D-5C4A-BE05-0B7ABB620B75}"/>
            </c:ext>
          </c:extLst>
        </c:ser>
        <c:ser>
          <c:idx val="1"/>
          <c:order val="1"/>
          <c:tx>
            <c:strRef>
              <c:f>'2003'!$D$3</c:f>
              <c:strCache>
                <c:ptCount val="1"/>
                <c:pt idx="0">
                  <c:v>Imputed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'2003'!$A$4:$A$23</c:f>
              <c:numCache>
                <c:formatCode>yyyy\-mm\-dd;@</c:formatCode>
                <c:ptCount val="20"/>
                <c:pt idx="0">
                  <c:v>37712</c:v>
                </c:pt>
                <c:pt idx="1">
                  <c:v>37742</c:v>
                </c:pt>
                <c:pt idx="2">
                  <c:v>37773</c:v>
                </c:pt>
                <c:pt idx="3">
                  <c:v>37803</c:v>
                </c:pt>
                <c:pt idx="4">
                  <c:v>37834</c:v>
                </c:pt>
                <c:pt idx="5">
                  <c:v>37865</c:v>
                </c:pt>
                <c:pt idx="6">
                  <c:v>37895</c:v>
                </c:pt>
                <c:pt idx="7">
                  <c:v>37926</c:v>
                </c:pt>
                <c:pt idx="8">
                  <c:v>37956</c:v>
                </c:pt>
                <c:pt idx="9">
                  <c:v>37987</c:v>
                </c:pt>
                <c:pt idx="10">
                  <c:v>38018</c:v>
                </c:pt>
                <c:pt idx="11">
                  <c:v>38047</c:v>
                </c:pt>
                <c:pt idx="12">
                  <c:v>38078</c:v>
                </c:pt>
                <c:pt idx="13">
                  <c:v>38108</c:v>
                </c:pt>
                <c:pt idx="14">
                  <c:v>38139</c:v>
                </c:pt>
                <c:pt idx="15">
                  <c:v>38169</c:v>
                </c:pt>
                <c:pt idx="16">
                  <c:v>38200</c:v>
                </c:pt>
                <c:pt idx="17">
                  <c:v>38231</c:v>
                </c:pt>
                <c:pt idx="18">
                  <c:v>38261</c:v>
                </c:pt>
                <c:pt idx="19">
                  <c:v>38292</c:v>
                </c:pt>
              </c:numCache>
            </c:numRef>
          </c:cat>
          <c:val>
            <c:numRef>
              <c:f>'2003'!$D$4:$D$23</c:f>
              <c:numCache>
                <c:formatCode>0.00</c:formatCode>
                <c:ptCount val="20"/>
                <c:pt idx="0">
                  <c:v>#N/A</c:v>
                </c:pt>
                <c:pt idx="1">
                  <c:v>-3.6320000000000001</c:v>
                </c:pt>
                <c:pt idx="2">
                  <c:v>-1.57302646052607</c:v>
                </c:pt>
                <c:pt idx="3">
                  <c:v>-1.9910000000000001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3D-5C4A-BE05-0B7ABB620B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191903"/>
        <c:axId val="1313021135"/>
      </c:lineChart>
      <c:dateAx>
        <c:axId val="1267191903"/>
        <c:scaling>
          <c:orientation val="minMax"/>
        </c:scaling>
        <c:delete val="0"/>
        <c:axPos val="b"/>
        <c:numFmt formatCode="yyyy\-mm\-dd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3021135"/>
        <c:crosses val="autoZero"/>
        <c:auto val="1"/>
        <c:lblOffset val="100"/>
        <c:baseTimeUnit val="months"/>
      </c:dateAx>
      <c:valAx>
        <c:axId val="1313021135"/>
        <c:scaling>
          <c:orientation val="minMax"/>
          <c:min val="-1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7191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'2004'!$C$3</c:f>
              <c:strCache>
                <c:ptCount val="1"/>
                <c:pt idx="0">
                  <c:v>Orig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'2004'!$A$4:$A$23</c:f>
              <c:numCache>
                <c:formatCode>yyyy\-mm\-dd;@</c:formatCode>
                <c:ptCount val="20"/>
                <c:pt idx="0">
                  <c:v>38078</c:v>
                </c:pt>
                <c:pt idx="1">
                  <c:v>38108</c:v>
                </c:pt>
                <c:pt idx="2">
                  <c:v>38139</c:v>
                </c:pt>
                <c:pt idx="3">
                  <c:v>38169</c:v>
                </c:pt>
                <c:pt idx="4">
                  <c:v>38200</c:v>
                </c:pt>
                <c:pt idx="5">
                  <c:v>38231</c:v>
                </c:pt>
                <c:pt idx="6">
                  <c:v>38261</c:v>
                </c:pt>
                <c:pt idx="7">
                  <c:v>38292</c:v>
                </c:pt>
                <c:pt idx="8">
                  <c:v>38322</c:v>
                </c:pt>
                <c:pt idx="9">
                  <c:v>38353</c:v>
                </c:pt>
                <c:pt idx="10">
                  <c:v>38384</c:v>
                </c:pt>
                <c:pt idx="11">
                  <c:v>38412</c:v>
                </c:pt>
                <c:pt idx="12">
                  <c:v>38443</c:v>
                </c:pt>
                <c:pt idx="13">
                  <c:v>38473</c:v>
                </c:pt>
                <c:pt idx="14">
                  <c:v>38504</c:v>
                </c:pt>
                <c:pt idx="15">
                  <c:v>38534</c:v>
                </c:pt>
                <c:pt idx="16">
                  <c:v>38565</c:v>
                </c:pt>
                <c:pt idx="17">
                  <c:v>38596</c:v>
                </c:pt>
                <c:pt idx="18">
                  <c:v>38626</c:v>
                </c:pt>
                <c:pt idx="19">
                  <c:v>38657</c:v>
                </c:pt>
              </c:numCache>
            </c:numRef>
          </c:cat>
          <c:val>
            <c:numRef>
              <c:f>'2004'!$C$4:$C$23</c:f>
              <c:numCache>
                <c:formatCode>0.00</c:formatCode>
                <c:ptCount val="20"/>
                <c:pt idx="0">
                  <c:v>-3.7570000000000001</c:v>
                </c:pt>
                <c:pt idx="1">
                  <c:v>-2.7450000000000001</c:v>
                </c:pt>
                <c:pt idx="2">
                  <c:v>-1.7410000000000001</c:v>
                </c:pt>
                <c:pt idx="3">
                  <c:v>-1.9950000000000001</c:v>
                </c:pt>
                <c:pt idx="4">
                  <c:v>-0.77400000000000002</c:v>
                </c:pt>
                <c:pt idx="5">
                  <c:v>-0.49199999999999999</c:v>
                </c:pt>
                <c:pt idx="6">
                  <c:v>0.443</c:v>
                </c:pt>
                <c:pt idx="7">
                  <c:v>-3.169</c:v>
                </c:pt>
                <c:pt idx="8">
                  <c:v>-5.98</c:v>
                </c:pt>
                <c:pt idx="9">
                  <c:v>-6.5449999999999999</c:v>
                </c:pt>
                <c:pt idx="10">
                  <c:v>-6.202</c:v>
                </c:pt>
                <c:pt idx="11">
                  <c:v>-5.6890000000000001</c:v>
                </c:pt>
                <c:pt idx="12">
                  <c:v>-3.3330000000000002</c:v>
                </c:pt>
                <c:pt idx="13">
                  <c:v>-2.6459999999999999</c:v>
                </c:pt>
                <c:pt idx="14">
                  <c:v>-1.784</c:v>
                </c:pt>
                <c:pt idx="15">
                  <c:v>-1.319</c:v>
                </c:pt>
                <c:pt idx="16">
                  <c:v>-0.88</c:v>
                </c:pt>
                <c:pt idx="17">
                  <c:v>-0.435</c:v>
                </c:pt>
                <c:pt idx="18">
                  <c:v>-0.40100000000000002</c:v>
                </c:pt>
                <c:pt idx="19">
                  <c:v>-8.5000000000000006E-2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10-4E45-97A0-110206E7EC38}"/>
            </c:ext>
          </c:extLst>
        </c:ser>
        <c:ser>
          <c:idx val="1"/>
          <c:order val="1"/>
          <c:tx>
            <c:strRef>
              <c:f>'2004'!$D$3</c:f>
              <c:strCache>
                <c:ptCount val="1"/>
                <c:pt idx="0">
                  <c:v>Imputed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'2004'!$A$4:$A$23</c:f>
              <c:numCache>
                <c:formatCode>yyyy\-mm\-dd;@</c:formatCode>
                <c:ptCount val="20"/>
                <c:pt idx="0">
                  <c:v>38078</c:v>
                </c:pt>
                <c:pt idx="1">
                  <c:v>38108</c:v>
                </c:pt>
                <c:pt idx="2">
                  <c:v>38139</c:v>
                </c:pt>
                <c:pt idx="3">
                  <c:v>38169</c:v>
                </c:pt>
                <c:pt idx="4">
                  <c:v>38200</c:v>
                </c:pt>
                <c:pt idx="5">
                  <c:v>38231</c:v>
                </c:pt>
                <c:pt idx="6">
                  <c:v>38261</c:v>
                </c:pt>
                <c:pt idx="7">
                  <c:v>38292</c:v>
                </c:pt>
                <c:pt idx="8">
                  <c:v>38322</c:v>
                </c:pt>
                <c:pt idx="9">
                  <c:v>38353</c:v>
                </c:pt>
                <c:pt idx="10">
                  <c:v>38384</c:v>
                </c:pt>
                <c:pt idx="11">
                  <c:v>38412</c:v>
                </c:pt>
                <c:pt idx="12">
                  <c:v>38443</c:v>
                </c:pt>
                <c:pt idx="13">
                  <c:v>38473</c:v>
                </c:pt>
                <c:pt idx="14">
                  <c:v>38504</c:v>
                </c:pt>
                <c:pt idx="15">
                  <c:v>38534</c:v>
                </c:pt>
                <c:pt idx="16">
                  <c:v>38565</c:v>
                </c:pt>
                <c:pt idx="17">
                  <c:v>38596</c:v>
                </c:pt>
                <c:pt idx="18">
                  <c:v>38626</c:v>
                </c:pt>
                <c:pt idx="19">
                  <c:v>38657</c:v>
                </c:pt>
              </c:numCache>
            </c:numRef>
          </c:cat>
          <c:val>
            <c:numRef>
              <c:f>'2004'!$D$4:$D$23</c:f>
              <c:numCache>
                <c:formatCode>0.00</c:formatCode>
                <c:ptCount val="2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10-4E45-97A0-110206E7EC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191903"/>
        <c:axId val="1313021135"/>
      </c:lineChart>
      <c:dateAx>
        <c:axId val="1267191903"/>
        <c:scaling>
          <c:orientation val="minMax"/>
        </c:scaling>
        <c:delete val="0"/>
        <c:axPos val="b"/>
        <c:numFmt formatCode="yyyy\-mm\-dd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3021135"/>
        <c:crosses val="autoZero"/>
        <c:auto val="1"/>
        <c:lblOffset val="100"/>
        <c:baseTimeUnit val="months"/>
      </c:dateAx>
      <c:valAx>
        <c:axId val="1313021135"/>
        <c:scaling>
          <c:orientation val="minMax"/>
          <c:min val="-1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7191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'2005'!$C$3</c:f>
              <c:strCache>
                <c:ptCount val="1"/>
                <c:pt idx="0">
                  <c:v>Orig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'2005'!$A$4:$A$23</c:f>
              <c:numCache>
                <c:formatCode>yyyy\-mm\-dd;@</c:formatCode>
                <c:ptCount val="20"/>
                <c:pt idx="0">
                  <c:v>38443</c:v>
                </c:pt>
                <c:pt idx="1">
                  <c:v>38473</c:v>
                </c:pt>
                <c:pt idx="2">
                  <c:v>38504</c:v>
                </c:pt>
                <c:pt idx="3">
                  <c:v>38534</c:v>
                </c:pt>
                <c:pt idx="4">
                  <c:v>38565</c:v>
                </c:pt>
                <c:pt idx="5">
                  <c:v>38596</c:v>
                </c:pt>
                <c:pt idx="6">
                  <c:v>38626</c:v>
                </c:pt>
                <c:pt idx="7">
                  <c:v>38657</c:v>
                </c:pt>
                <c:pt idx="8">
                  <c:v>38687</c:v>
                </c:pt>
                <c:pt idx="9">
                  <c:v>38718</c:v>
                </c:pt>
                <c:pt idx="10">
                  <c:v>38749</c:v>
                </c:pt>
                <c:pt idx="11">
                  <c:v>38777</c:v>
                </c:pt>
                <c:pt idx="12">
                  <c:v>38808</c:v>
                </c:pt>
                <c:pt idx="13">
                  <c:v>38838</c:v>
                </c:pt>
                <c:pt idx="14">
                  <c:v>38869</c:v>
                </c:pt>
                <c:pt idx="15">
                  <c:v>38899</c:v>
                </c:pt>
                <c:pt idx="16">
                  <c:v>38930</c:v>
                </c:pt>
                <c:pt idx="17">
                  <c:v>38961</c:v>
                </c:pt>
                <c:pt idx="18">
                  <c:v>38991</c:v>
                </c:pt>
                <c:pt idx="19">
                  <c:v>39022</c:v>
                </c:pt>
              </c:numCache>
            </c:numRef>
          </c:cat>
          <c:val>
            <c:numRef>
              <c:f>'2005'!$C$4:$C$23</c:f>
              <c:numCache>
                <c:formatCode>0.00</c:formatCode>
                <c:ptCount val="20"/>
                <c:pt idx="0">
                  <c:v>-3.3330000000000002</c:v>
                </c:pt>
                <c:pt idx="1">
                  <c:v>-2.6459999999999999</c:v>
                </c:pt>
                <c:pt idx="2">
                  <c:v>-1.784</c:v>
                </c:pt>
                <c:pt idx="3">
                  <c:v>-1.319</c:v>
                </c:pt>
                <c:pt idx="4">
                  <c:v>-0.88</c:v>
                </c:pt>
                <c:pt idx="5">
                  <c:v>-0.435</c:v>
                </c:pt>
                <c:pt idx="6">
                  <c:v>-0.40100000000000002</c:v>
                </c:pt>
                <c:pt idx="7">
                  <c:v>-8.5000000000000006E-2</c:v>
                </c:pt>
                <c:pt idx="8">
                  <c:v>-1.4410000000000001</c:v>
                </c:pt>
                <c:pt idx="9">
                  <c:v>-2.86</c:v>
                </c:pt>
                <c:pt idx="10">
                  <c:v>-4.22</c:v>
                </c:pt>
                <c:pt idx="11">
                  <c:v>-3.0350000000000001</c:v>
                </c:pt>
                <c:pt idx="12">
                  <c:v>-2.395</c:v>
                </c:pt>
                <c:pt idx="13">
                  <c:v>-1.544</c:v>
                </c:pt>
                <c:pt idx="14">
                  <c:v>-0.46200000000000002</c:v>
                </c:pt>
                <c:pt idx="15">
                  <c:v>0.745</c:v>
                </c:pt>
                <c:pt idx="16">
                  <c:v>1.2010000000000001</c:v>
                </c:pt>
                <c:pt idx="17">
                  <c:v>1.698</c:v>
                </c:pt>
                <c:pt idx="18">
                  <c:v>1.4670000000000001</c:v>
                </c:pt>
                <c:pt idx="19">
                  <c:v>0.51300000000000001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4F-D846-94D6-6C42E7FC193D}"/>
            </c:ext>
          </c:extLst>
        </c:ser>
        <c:ser>
          <c:idx val="1"/>
          <c:order val="1"/>
          <c:tx>
            <c:strRef>
              <c:f>'2005'!$D$3</c:f>
              <c:strCache>
                <c:ptCount val="1"/>
                <c:pt idx="0">
                  <c:v>Imputed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'2005'!$A$4:$A$23</c:f>
              <c:numCache>
                <c:formatCode>yyyy\-mm\-dd;@</c:formatCode>
                <c:ptCount val="20"/>
                <c:pt idx="0">
                  <c:v>38443</c:v>
                </c:pt>
                <c:pt idx="1">
                  <c:v>38473</c:v>
                </c:pt>
                <c:pt idx="2">
                  <c:v>38504</c:v>
                </c:pt>
                <c:pt idx="3">
                  <c:v>38534</c:v>
                </c:pt>
                <c:pt idx="4">
                  <c:v>38565</c:v>
                </c:pt>
                <c:pt idx="5">
                  <c:v>38596</c:v>
                </c:pt>
                <c:pt idx="6">
                  <c:v>38626</c:v>
                </c:pt>
                <c:pt idx="7">
                  <c:v>38657</c:v>
                </c:pt>
                <c:pt idx="8">
                  <c:v>38687</c:v>
                </c:pt>
                <c:pt idx="9">
                  <c:v>38718</c:v>
                </c:pt>
                <c:pt idx="10">
                  <c:v>38749</c:v>
                </c:pt>
                <c:pt idx="11">
                  <c:v>38777</c:v>
                </c:pt>
                <c:pt idx="12">
                  <c:v>38808</c:v>
                </c:pt>
                <c:pt idx="13">
                  <c:v>38838</c:v>
                </c:pt>
                <c:pt idx="14">
                  <c:v>38869</c:v>
                </c:pt>
                <c:pt idx="15">
                  <c:v>38899</c:v>
                </c:pt>
                <c:pt idx="16">
                  <c:v>38930</c:v>
                </c:pt>
                <c:pt idx="17">
                  <c:v>38961</c:v>
                </c:pt>
                <c:pt idx="18">
                  <c:v>38991</c:v>
                </c:pt>
                <c:pt idx="19">
                  <c:v>39022</c:v>
                </c:pt>
              </c:numCache>
            </c:numRef>
          </c:cat>
          <c:val>
            <c:numRef>
              <c:f>'2005'!$D$4:$D$23</c:f>
              <c:numCache>
                <c:formatCode>0.00</c:formatCode>
                <c:ptCount val="2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4F-D846-94D6-6C42E7FC19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191903"/>
        <c:axId val="1313021135"/>
      </c:lineChart>
      <c:dateAx>
        <c:axId val="1267191903"/>
        <c:scaling>
          <c:orientation val="minMax"/>
        </c:scaling>
        <c:delete val="0"/>
        <c:axPos val="b"/>
        <c:numFmt formatCode="yyyy\-mm\-dd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3021135"/>
        <c:crosses val="autoZero"/>
        <c:auto val="1"/>
        <c:lblOffset val="100"/>
        <c:baseTimeUnit val="months"/>
      </c:dateAx>
      <c:valAx>
        <c:axId val="1313021135"/>
        <c:scaling>
          <c:orientation val="minMax"/>
          <c:max val="3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7191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'2006'!$C$3</c:f>
              <c:strCache>
                <c:ptCount val="1"/>
                <c:pt idx="0">
                  <c:v>Orig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'2006'!$A$4:$A$23</c:f>
              <c:numCache>
                <c:formatCode>yyyy\-mm\-dd;@</c:formatCode>
                <c:ptCount val="20"/>
                <c:pt idx="0">
                  <c:v>38808</c:v>
                </c:pt>
                <c:pt idx="1">
                  <c:v>38838</c:v>
                </c:pt>
                <c:pt idx="2">
                  <c:v>38869</c:v>
                </c:pt>
                <c:pt idx="3">
                  <c:v>38899</c:v>
                </c:pt>
                <c:pt idx="4">
                  <c:v>38930</c:v>
                </c:pt>
                <c:pt idx="5">
                  <c:v>38961</c:v>
                </c:pt>
                <c:pt idx="6">
                  <c:v>38991</c:v>
                </c:pt>
                <c:pt idx="7">
                  <c:v>39022</c:v>
                </c:pt>
                <c:pt idx="8">
                  <c:v>39052</c:v>
                </c:pt>
                <c:pt idx="9">
                  <c:v>39083</c:v>
                </c:pt>
                <c:pt idx="10">
                  <c:v>39114</c:v>
                </c:pt>
                <c:pt idx="11">
                  <c:v>39142</c:v>
                </c:pt>
                <c:pt idx="12">
                  <c:v>39173</c:v>
                </c:pt>
                <c:pt idx="13">
                  <c:v>39203</c:v>
                </c:pt>
                <c:pt idx="14">
                  <c:v>39234</c:v>
                </c:pt>
                <c:pt idx="15">
                  <c:v>39264</c:v>
                </c:pt>
                <c:pt idx="16">
                  <c:v>39295</c:v>
                </c:pt>
                <c:pt idx="17">
                  <c:v>39326</c:v>
                </c:pt>
                <c:pt idx="18">
                  <c:v>39356</c:v>
                </c:pt>
                <c:pt idx="19">
                  <c:v>39387</c:v>
                </c:pt>
              </c:numCache>
            </c:numRef>
          </c:cat>
          <c:val>
            <c:numRef>
              <c:f>'2006'!$C$4:$C$23</c:f>
              <c:numCache>
                <c:formatCode>0.00</c:formatCode>
                <c:ptCount val="20"/>
                <c:pt idx="0">
                  <c:v>-2.395</c:v>
                </c:pt>
                <c:pt idx="1">
                  <c:v>-1.544</c:v>
                </c:pt>
                <c:pt idx="2">
                  <c:v>-0.46200000000000002</c:v>
                </c:pt>
                <c:pt idx="3">
                  <c:v>0.745</c:v>
                </c:pt>
                <c:pt idx="4">
                  <c:v>1.2010000000000001</c:v>
                </c:pt>
                <c:pt idx="5">
                  <c:v>1.698</c:v>
                </c:pt>
                <c:pt idx="6">
                  <c:v>1.4670000000000001</c:v>
                </c:pt>
                <c:pt idx="7">
                  <c:v>0.51300000000000001</c:v>
                </c:pt>
                <c:pt idx="8">
                  <c:v>-0.98599999999999999</c:v>
                </c:pt>
                <c:pt idx="9">
                  <c:v>-3.0249999999999999</c:v>
                </c:pt>
                <c:pt idx="10">
                  <c:v>-3.3069999999999999</c:v>
                </c:pt>
                <c:pt idx="11">
                  <c:v>-3.1070000000000002</c:v>
                </c:pt>
                <c:pt idx="12">
                  <c:v>-2.98</c:v>
                </c:pt>
                <c:pt idx="13">
                  <c:v>-1.2589999999999999</c:v>
                </c:pt>
                <c:pt idx="14">
                  <c:v>0.19600000000000001</c:v>
                </c:pt>
                <c:pt idx="15">
                  <c:v>0.41199999999999998</c:v>
                </c:pt>
                <c:pt idx="16">
                  <c:v>1.377</c:v>
                </c:pt>
                <c:pt idx="17">
                  <c:v>2.0099999999999998</c:v>
                </c:pt>
                <c:pt idx="18">
                  <c:v>2.383</c:v>
                </c:pt>
                <c:pt idx="19">
                  <c:v>2.1160000000000001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EE-CB48-AD29-9F7A453AA78F}"/>
            </c:ext>
          </c:extLst>
        </c:ser>
        <c:ser>
          <c:idx val="1"/>
          <c:order val="1"/>
          <c:tx>
            <c:strRef>
              <c:f>'2006'!$D$3</c:f>
              <c:strCache>
                <c:ptCount val="1"/>
                <c:pt idx="0">
                  <c:v>Imputed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'2006'!$A$4:$A$23</c:f>
              <c:numCache>
                <c:formatCode>yyyy\-mm\-dd;@</c:formatCode>
                <c:ptCount val="20"/>
                <c:pt idx="0">
                  <c:v>38808</c:v>
                </c:pt>
                <c:pt idx="1">
                  <c:v>38838</c:v>
                </c:pt>
                <c:pt idx="2">
                  <c:v>38869</c:v>
                </c:pt>
                <c:pt idx="3">
                  <c:v>38899</c:v>
                </c:pt>
                <c:pt idx="4">
                  <c:v>38930</c:v>
                </c:pt>
                <c:pt idx="5">
                  <c:v>38961</c:v>
                </c:pt>
                <c:pt idx="6">
                  <c:v>38991</c:v>
                </c:pt>
                <c:pt idx="7">
                  <c:v>39022</c:v>
                </c:pt>
                <c:pt idx="8">
                  <c:v>39052</c:v>
                </c:pt>
                <c:pt idx="9">
                  <c:v>39083</c:v>
                </c:pt>
                <c:pt idx="10">
                  <c:v>39114</c:v>
                </c:pt>
                <c:pt idx="11">
                  <c:v>39142</c:v>
                </c:pt>
                <c:pt idx="12">
                  <c:v>39173</c:v>
                </c:pt>
                <c:pt idx="13">
                  <c:v>39203</c:v>
                </c:pt>
                <c:pt idx="14">
                  <c:v>39234</c:v>
                </c:pt>
                <c:pt idx="15">
                  <c:v>39264</c:v>
                </c:pt>
                <c:pt idx="16">
                  <c:v>39295</c:v>
                </c:pt>
                <c:pt idx="17">
                  <c:v>39326</c:v>
                </c:pt>
                <c:pt idx="18">
                  <c:v>39356</c:v>
                </c:pt>
                <c:pt idx="19">
                  <c:v>39387</c:v>
                </c:pt>
              </c:numCache>
            </c:numRef>
          </c:cat>
          <c:val>
            <c:numRef>
              <c:f>'2006'!$D$4:$D$23</c:f>
              <c:numCache>
                <c:formatCode>0.00</c:formatCode>
                <c:ptCount val="2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EE-CB48-AD29-9F7A453AA7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191903"/>
        <c:axId val="1313021135"/>
      </c:lineChart>
      <c:dateAx>
        <c:axId val="1267191903"/>
        <c:scaling>
          <c:orientation val="minMax"/>
        </c:scaling>
        <c:delete val="0"/>
        <c:axPos val="b"/>
        <c:numFmt formatCode="yyyy\-mm\-dd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3021135"/>
        <c:crosses val="autoZero"/>
        <c:auto val="1"/>
        <c:lblOffset val="100"/>
        <c:baseTimeUnit val="months"/>
      </c:dateAx>
      <c:valAx>
        <c:axId val="1313021135"/>
        <c:scaling>
          <c:orientation val="minMax"/>
          <c:min val="-1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7191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'2007'!$C$3</c:f>
              <c:strCache>
                <c:ptCount val="1"/>
                <c:pt idx="0">
                  <c:v>Orig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'2007'!$A$4:$A$23</c:f>
              <c:numCache>
                <c:formatCode>yyyy\-mm\-dd;@</c:formatCode>
                <c:ptCount val="20"/>
                <c:pt idx="0">
                  <c:v>39173</c:v>
                </c:pt>
                <c:pt idx="1">
                  <c:v>39203</c:v>
                </c:pt>
                <c:pt idx="2">
                  <c:v>39234</c:v>
                </c:pt>
                <c:pt idx="3">
                  <c:v>39264</c:v>
                </c:pt>
                <c:pt idx="4">
                  <c:v>39295</c:v>
                </c:pt>
                <c:pt idx="5">
                  <c:v>39326</c:v>
                </c:pt>
                <c:pt idx="6">
                  <c:v>39356</c:v>
                </c:pt>
                <c:pt idx="7">
                  <c:v>39387</c:v>
                </c:pt>
                <c:pt idx="8">
                  <c:v>39417</c:v>
                </c:pt>
                <c:pt idx="9">
                  <c:v>39448</c:v>
                </c:pt>
                <c:pt idx="10">
                  <c:v>39479</c:v>
                </c:pt>
                <c:pt idx="11">
                  <c:v>39508</c:v>
                </c:pt>
                <c:pt idx="12">
                  <c:v>39539</c:v>
                </c:pt>
                <c:pt idx="13">
                  <c:v>39569</c:v>
                </c:pt>
                <c:pt idx="14">
                  <c:v>39600</c:v>
                </c:pt>
                <c:pt idx="15">
                  <c:v>39630</c:v>
                </c:pt>
                <c:pt idx="16">
                  <c:v>39661</c:v>
                </c:pt>
                <c:pt idx="17">
                  <c:v>39692</c:v>
                </c:pt>
                <c:pt idx="18">
                  <c:v>39722</c:v>
                </c:pt>
                <c:pt idx="19">
                  <c:v>39753</c:v>
                </c:pt>
              </c:numCache>
            </c:numRef>
          </c:cat>
          <c:val>
            <c:numRef>
              <c:f>'2007'!$C$4:$C$23</c:f>
              <c:numCache>
                <c:formatCode>0.00</c:formatCode>
                <c:ptCount val="20"/>
                <c:pt idx="0">
                  <c:v>-2.98</c:v>
                </c:pt>
                <c:pt idx="1">
                  <c:v>-1.2589999999999999</c:v>
                </c:pt>
                <c:pt idx="2">
                  <c:v>0.19600000000000001</c:v>
                </c:pt>
                <c:pt idx="3">
                  <c:v>0.41199999999999998</c:v>
                </c:pt>
                <c:pt idx="4">
                  <c:v>1.377</c:v>
                </c:pt>
                <c:pt idx="5">
                  <c:v>2.0099999999999998</c:v>
                </c:pt>
                <c:pt idx="6">
                  <c:v>2.383</c:v>
                </c:pt>
                <c:pt idx="7">
                  <c:v>2.1160000000000001</c:v>
                </c:pt>
                <c:pt idx="8">
                  <c:v>0.96399999999999997</c:v>
                </c:pt>
                <c:pt idx="9">
                  <c:v>0.40699999999999997</c:v>
                </c:pt>
                <c:pt idx="10">
                  <c:v>-0.161</c:v>
                </c:pt>
                <c:pt idx="11">
                  <c:v>-0.68200000000000005</c:v>
                </c:pt>
                <c:pt idx="12">
                  <c:v>1.726</c:v>
                </c:pt>
                <c:pt idx="13">
                  <c:v>2.0659999999999998</c:v>
                </c:pt>
                <c:pt idx="14">
                  <c:v>3.4750000000000001</c:v>
                </c:pt>
                <c:pt idx="15">
                  <c:v>3.2010000000000001</c:v>
                </c:pt>
                <c:pt idx="16">
                  <c:v>3.7010000000000001</c:v>
                </c:pt>
                <c:pt idx="17">
                  <c:v>4.6399999999999997</c:v>
                </c:pt>
                <c:pt idx="18">
                  <c:v>4.57</c:v>
                </c:pt>
                <c:pt idx="19">
                  <c:v>4.9530000000000003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18-CF47-A2BA-680CA280DE91}"/>
            </c:ext>
          </c:extLst>
        </c:ser>
        <c:ser>
          <c:idx val="1"/>
          <c:order val="1"/>
          <c:tx>
            <c:strRef>
              <c:f>'2007'!$D$3</c:f>
              <c:strCache>
                <c:ptCount val="1"/>
                <c:pt idx="0">
                  <c:v>Imputed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'2007'!$A$4:$A$23</c:f>
              <c:numCache>
                <c:formatCode>yyyy\-mm\-dd;@</c:formatCode>
                <c:ptCount val="20"/>
                <c:pt idx="0">
                  <c:v>39173</c:v>
                </c:pt>
                <c:pt idx="1">
                  <c:v>39203</c:v>
                </c:pt>
                <c:pt idx="2">
                  <c:v>39234</c:v>
                </c:pt>
                <c:pt idx="3">
                  <c:v>39264</c:v>
                </c:pt>
                <c:pt idx="4">
                  <c:v>39295</c:v>
                </c:pt>
                <c:pt idx="5">
                  <c:v>39326</c:v>
                </c:pt>
                <c:pt idx="6">
                  <c:v>39356</c:v>
                </c:pt>
                <c:pt idx="7">
                  <c:v>39387</c:v>
                </c:pt>
                <c:pt idx="8">
                  <c:v>39417</c:v>
                </c:pt>
                <c:pt idx="9">
                  <c:v>39448</c:v>
                </c:pt>
                <c:pt idx="10">
                  <c:v>39479</c:v>
                </c:pt>
                <c:pt idx="11">
                  <c:v>39508</c:v>
                </c:pt>
                <c:pt idx="12">
                  <c:v>39539</c:v>
                </c:pt>
                <c:pt idx="13">
                  <c:v>39569</c:v>
                </c:pt>
                <c:pt idx="14">
                  <c:v>39600</c:v>
                </c:pt>
                <c:pt idx="15">
                  <c:v>39630</c:v>
                </c:pt>
                <c:pt idx="16">
                  <c:v>39661</c:v>
                </c:pt>
                <c:pt idx="17">
                  <c:v>39692</c:v>
                </c:pt>
                <c:pt idx="18">
                  <c:v>39722</c:v>
                </c:pt>
                <c:pt idx="19">
                  <c:v>39753</c:v>
                </c:pt>
              </c:numCache>
            </c:numRef>
          </c:cat>
          <c:val>
            <c:numRef>
              <c:f>'2007'!$D$4:$D$23</c:f>
              <c:numCache>
                <c:formatCode>0.00</c:formatCode>
                <c:ptCount val="2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18-CF47-A2BA-680CA280DE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191903"/>
        <c:axId val="1313021135"/>
      </c:lineChart>
      <c:dateAx>
        <c:axId val="1267191903"/>
        <c:scaling>
          <c:orientation val="minMax"/>
        </c:scaling>
        <c:delete val="0"/>
        <c:axPos val="b"/>
        <c:numFmt formatCode="yyyy\-mm\-dd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3021135"/>
        <c:crosses val="autoZero"/>
        <c:auto val="1"/>
        <c:lblOffset val="100"/>
        <c:baseTimeUnit val="months"/>
      </c:dateAx>
      <c:valAx>
        <c:axId val="1313021135"/>
        <c:scaling>
          <c:orientation val="minMax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7191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'2008'!$C$3</c:f>
              <c:strCache>
                <c:ptCount val="1"/>
                <c:pt idx="0">
                  <c:v>Orig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'2008'!$A$4:$A$23</c:f>
              <c:numCache>
                <c:formatCode>yyyy\-mm\-dd;@</c:formatCode>
                <c:ptCount val="20"/>
                <c:pt idx="0">
                  <c:v>39539</c:v>
                </c:pt>
                <c:pt idx="1">
                  <c:v>39569</c:v>
                </c:pt>
                <c:pt idx="2">
                  <c:v>39600</c:v>
                </c:pt>
                <c:pt idx="3">
                  <c:v>39630</c:v>
                </c:pt>
                <c:pt idx="4">
                  <c:v>39661</c:v>
                </c:pt>
                <c:pt idx="5">
                  <c:v>39692</c:v>
                </c:pt>
                <c:pt idx="6">
                  <c:v>39722</c:v>
                </c:pt>
                <c:pt idx="7">
                  <c:v>39753</c:v>
                </c:pt>
                <c:pt idx="8">
                  <c:v>39783</c:v>
                </c:pt>
                <c:pt idx="9">
                  <c:v>39814</c:v>
                </c:pt>
                <c:pt idx="10">
                  <c:v>39845</c:v>
                </c:pt>
                <c:pt idx="11">
                  <c:v>39873</c:v>
                </c:pt>
                <c:pt idx="12">
                  <c:v>39904</c:v>
                </c:pt>
                <c:pt idx="13">
                  <c:v>39934</c:v>
                </c:pt>
                <c:pt idx="14">
                  <c:v>39965</c:v>
                </c:pt>
                <c:pt idx="15">
                  <c:v>39995</c:v>
                </c:pt>
                <c:pt idx="16">
                  <c:v>40026</c:v>
                </c:pt>
                <c:pt idx="17">
                  <c:v>40057</c:v>
                </c:pt>
                <c:pt idx="18">
                  <c:v>40087</c:v>
                </c:pt>
                <c:pt idx="19">
                  <c:v>40118</c:v>
                </c:pt>
              </c:numCache>
            </c:numRef>
          </c:cat>
          <c:val>
            <c:numRef>
              <c:f>'2008'!$C$4:$C$23</c:f>
              <c:numCache>
                <c:formatCode>0.00</c:formatCode>
                <c:ptCount val="20"/>
                <c:pt idx="0">
                  <c:v>1.726</c:v>
                </c:pt>
                <c:pt idx="1">
                  <c:v>2.0659999999999998</c:v>
                </c:pt>
                <c:pt idx="2">
                  <c:v>3.4750000000000001</c:v>
                </c:pt>
                <c:pt idx="3">
                  <c:v>3.2010000000000001</c:v>
                </c:pt>
                <c:pt idx="4">
                  <c:v>3.7010000000000001</c:v>
                </c:pt>
                <c:pt idx="5">
                  <c:v>4.6399999999999997</c:v>
                </c:pt>
                <c:pt idx="6">
                  <c:v>4.57</c:v>
                </c:pt>
                <c:pt idx="7">
                  <c:v>4.9530000000000003</c:v>
                </c:pt>
                <c:pt idx="8">
                  <c:v>3.7610000000000001</c:v>
                </c:pt>
                <c:pt idx="9">
                  <c:v>2.548</c:v>
                </c:pt>
                <c:pt idx="10">
                  <c:v>2.581</c:v>
                </c:pt>
                <c:pt idx="11">
                  <c:v>1.98</c:v>
                </c:pt>
                <c:pt idx="12">
                  <c:v>2.8279999999999998</c:v>
                </c:pt>
                <c:pt idx="13">
                  <c:v>4.2359999999999998</c:v>
                </c:pt>
                <c:pt idx="14">
                  <c:v>4.7839999999999998</c:v>
                </c:pt>
                <c:pt idx="15">
                  <c:v>5.1669999999999998</c:v>
                </c:pt>
                <c:pt idx="16">
                  <c:v>5.8550000000000004</c:v>
                </c:pt>
                <c:pt idx="17">
                  <c:v>6.1189999999999998</c:v>
                </c:pt>
                <c:pt idx="18">
                  <c:v>6.2279999999999998</c:v>
                </c:pt>
                <c:pt idx="19">
                  <c:v>5.0069999999999997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AD-0040-9093-F93AE6504EAB}"/>
            </c:ext>
          </c:extLst>
        </c:ser>
        <c:ser>
          <c:idx val="1"/>
          <c:order val="1"/>
          <c:tx>
            <c:strRef>
              <c:f>'2008'!$D$3</c:f>
              <c:strCache>
                <c:ptCount val="1"/>
                <c:pt idx="0">
                  <c:v>Imputed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'2008'!$A$4:$A$23</c:f>
              <c:numCache>
                <c:formatCode>yyyy\-mm\-dd;@</c:formatCode>
                <c:ptCount val="20"/>
                <c:pt idx="0">
                  <c:v>39539</c:v>
                </c:pt>
                <c:pt idx="1">
                  <c:v>39569</c:v>
                </c:pt>
                <c:pt idx="2">
                  <c:v>39600</c:v>
                </c:pt>
                <c:pt idx="3">
                  <c:v>39630</c:v>
                </c:pt>
                <c:pt idx="4">
                  <c:v>39661</c:v>
                </c:pt>
                <c:pt idx="5">
                  <c:v>39692</c:v>
                </c:pt>
                <c:pt idx="6">
                  <c:v>39722</c:v>
                </c:pt>
                <c:pt idx="7">
                  <c:v>39753</c:v>
                </c:pt>
                <c:pt idx="8">
                  <c:v>39783</c:v>
                </c:pt>
                <c:pt idx="9">
                  <c:v>39814</c:v>
                </c:pt>
                <c:pt idx="10">
                  <c:v>39845</c:v>
                </c:pt>
                <c:pt idx="11">
                  <c:v>39873</c:v>
                </c:pt>
                <c:pt idx="12">
                  <c:v>39904</c:v>
                </c:pt>
                <c:pt idx="13">
                  <c:v>39934</c:v>
                </c:pt>
                <c:pt idx="14">
                  <c:v>39965</c:v>
                </c:pt>
                <c:pt idx="15">
                  <c:v>39995</c:v>
                </c:pt>
                <c:pt idx="16">
                  <c:v>40026</c:v>
                </c:pt>
                <c:pt idx="17">
                  <c:v>40057</c:v>
                </c:pt>
                <c:pt idx="18">
                  <c:v>40087</c:v>
                </c:pt>
                <c:pt idx="19">
                  <c:v>40118</c:v>
                </c:pt>
              </c:numCache>
            </c:numRef>
          </c:cat>
          <c:val>
            <c:numRef>
              <c:f>'2008'!$D$4:$D$23</c:f>
              <c:numCache>
                <c:formatCode>0.00</c:formatCode>
                <c:ptCount val="2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AD-0040-9093-F93AE6504E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191903"/>
        <c:axId val="1313021135"/>
      </c:lineChart>
      <c:dateAx>
        <c:axId val="1267191903"/>
        <c:scaling>
          <c:orientation val="minMax"/>
        </c:scaling>
        <c:delete val="0"/>
        <c:axPos val="b"/>
        <c:numFmt formatCode="yyyy\-mm\-dd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3021135"/>
        <c:crosses val="autoZero"/>
        <c:auto val="1"/>
        <c:lblOffset val="100"/>
        <c:baseTimeUnit val="months"/>
      </c:dateAx>
      <c:valAx>
        <c:axId val="1313021135"/>
        <c:scaling>
          <c:orientation val="minMax"/>
          <c:min val="-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7191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438150</xdr:colOff>
      <xdr:row>2</xdr:row>
      <xdr:rowOff>95250</xdr:rowOff>
    </xdr:from>
    <xdr:to>
      <xdr:col>19</xdr:col>
      <xdr:colOff>88900</xdr:colOff>
      <xdr:row>38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363EC03-BA00-5D46-A1DC-CFCD8B3901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397386</xdr:colOff>
      <xdr:row>2</xdr:row>
      <xdr:rowOff>17206</xdr:rowOff>
    </xdr:from>
    <xdr:to>
      <xdr:col>15</xdr:col>
      <xdr:colOff>409678</xdr:colOff>
      <xdr:row>22</xdr:row>
      <xdr:rowOff>180258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0557B42-AD44-9A43-A4D1-600872FC8B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712662</xdr:colOff>
      <xdr:row>2</xdr:row>
      <xdr:rowOff>36547</xdr:rowOff>
    </xdr:from>
    <xdr:to>
      <xdr:col>14</xdr:col>
      <xdr:colOff>548202</xdr:colOff>
      <xdr:row>21</xdr:row>
      <xdr:rowOff>18274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167E01CC-7D95-1048-A520-4E3665BA33C4}"/>
            </a:ext>
          </a:extLst>
        </xdr:cNvPr>
        <xdr:cNvCxnSpPr/>
      </xdr:nvCxnSpPr>
      <xdr:spPr>
        <a:xfrm>
          <a:off x="7163166" y="475108"/>
          <a:ext cx="3947050" cy="3800864"/>
        </a:xfrm>
        <a:prstGeom prst="line">
          <a:avLst/>
        </a:prstGeom>
        <a:ln w="38100">
          <a:solidFill>
            <a:srgbClr val="FF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380227</xdr:colOff>
      <xdr:row>11</xdr:row>
      <xdr:rowOff>86851</xdr:rowOff>
    </xdr:from>
    <xdr:to>
      <xdr:col>15</xdr:col>
      <xdr:colOff>173596</xdr:colOff>
      <xdr:row>11</xdr:row>
      <xdr:rowOff>86851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8D0FACDC-F4EA-E84D-8FC2-6050BFD061B0}"/>
            </a:ext>
          </a:extLst>
        </xdr:cNvPr>
        <xdr:cNvCxnSpPr/>
      </xdr:nvCxnSpPr>
      <xdr:spPr>
        <a:xfrm>
          <a:off x="9297637" y="2334477"/>
          <a:ext cx="2260276" cy="0"/>
        </a:xfrm>
        <a:prstGeom prst="line">
          <a:avLst/>
        </a:prstGeom>
        <a:ln w="38100">
          <a:solidFill>
            <a:srgbClr val="00B05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397386</xdr:colOff>
      <xdr:row>2</xdr:row>
      <xdr:rowOff>17206</xdr:rowOff>
    </xdr:from>
    <xdr:to>
      <xdr:col>15</xdr:col>
      <xdr:colOff>409678</xdr:colOff>
      <xdr:row>22</xdr:row>
      <xdr:rowOff>180258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9DB6A78-0476-EB43-A193-4FCF476F15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36547</xdr:colOff>
      <xdr:row>2</xdr:row>
      <xdr:rowOff>164460</xdr:rowOff>
    </xdr:from>
    <xdr:to>
      <xdr:col>14</xdr:col>
      <xdr:colOff>89922</xdr:colOff>
      <xdr:row>20</xdr:row>
      <xdr:rowOff>118776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7C861BA5-F7F0-004C-A0E1-F02183E9C76B}"/>
            </a:ext>
          </a:extLst>
        </xdr:cNvPr>
        <xdr:cNvCxnSpPr/>
      </xdr:nvCxnSpPr>
      <xdr:spPr>
        <a:xfrm>
          <a:off x="7309353" y="603021"/>
          <a:ext cx="3342583" cy="3572446"/>
        </a:xfrm>
        <a:prstGeom prst="line">
          <a:avLst/>
        </a:prstGeom>
        <a:ln w="38100">
          <a:solidFill>
            <a:srgbClr val="FF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96990</xdr:colOff>
      <xdr:row>11</xdr:row>
      <xdr:rowOff>4623</xdr:rowOff>
    </xdr:from>
    <xdr:to>
      <xdr:col>14</xdr:col>
      <xdr:colOff>712662</xdr:colOff>
      <xdr:row>11</xdr:row>
      <xdr:rowOff>4623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7C826574-7624-B548-9CE9-C5BF597707E9}"/>
            </a:ext>
          </a:extLst>
        </xdr:cNvPr>
        <xdr:cNvCxnSpPr/>
      </xdr:nvCxnSpPr>
      <xdr:spPr>
        <a:xfrm>
          <a:off x="9014400" y="2252249"/>
          <a:ext cx="2260276" cy="0"/>
        </a:xfrm>
        <a:prstGeom prst="line">
          <a:avLst/>
        </a:prstGeom>
        <a:ln w="38100">
          <a:solidFill>
            <a:srgbClr val="00B05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397386</xdr:colOff>
      <xdr:row>2</xdr:row>
      <xdr:rowOff>17206</xdr:rowOff>
    </xdr:from>
    <xdr:to>
      <xdr:col>15</xdr:col>
      <xdr:colOff>409678</xdr:colOff>
      <xdr:row>22</xdr:row>
      <xdr:rowOff>180258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58C9BF8-26D0-FE4A-A42A-6061AC8A2C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740072</xdr:colOff>
      <xdr:row>3</xdr:row>
      <xdr:rowOff>173597</xdr:rowOff>
    </xdr:from>
    <xdr:to>
      <xdr:col>14</xdr:col>
      <xdr:colOff>191871</xdr:colOff>
      <xdr:row>21</xdr:row>
      <xdr:rowOff>27410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11AF9A4A-782D-4143-82D9-FA3143B1E5A3}"/>
            </a:ext>
          </a:extLst>
        </xdr:cNvPr>
        <xdr:cNvCxnSpPr/>
      </xdr:nvCxnSpPr>
      <xdr:spPr>
        <a:xfrm>
          <a:off x="7190576" y="813165"/>
          <a:ext cx="3563309" cy="3471943"/>
        </a:xfrm>
        <a:prstGeom prst="line">
          <a:avLst/>
        </a:prstGeom>
        <a:ln w="38100">
          <a:solidFill>
            <a:srgbClr val="FF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316271</xdr:colOff>
      <xdr:row>12</xdr:row>
      <xdr:rowOff>141674</xdr:rowOff>
    </xdr:from>
    <xdr:to>
      <xdr:col>15</xdr:col>
      <xdr:colOff>109640</xdr:colOff>
      <xdr:row>12</xdr:row>
      <xdr:rowOff>141674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E30DD1E3-FFD3-3944-8B70-C3F703D618D0}"/>
            </a:ext>
          </a:extLst>
        </xdr:cNvPr>
        <xdr:cNvCxnSpPr/>
      </xdr:nvCxnSpPr>
      <xdr:spPr>
        <a:xfrm>
          <a:off x="9233681" y="2590307"/>
          <a:ext cx="2260276" cy="0"/>
        </a:xfrm>
        <a:prstGeom prst="line">
          <a:avLst/>
        </a:prstGeom>
        <a:ln w="38100">
          <a:solidFill>
            <a:srgbClr val="00B05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397386</xdr:colOff>
      <xdr:row>2</xdr:row>
      <xdr:rowOff>17206</xdr:rowOff>
    </xdr:from>
    <xdr:to>
      <xdr:col>15</xdr:col>
      <xdr:colOff>409678</xdr:colOff>
      <xdr:row>22</xdr:row>
      <xdr:rowOff>180258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85365C0-2C8E-F349-8B97-5F4876DA23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493380</xdr:colOff>
      <xdr:row>4</xdr:row>
      <xdr:rowOff>118776</xdr:rowOff>
    </xdr:from>
    <xdr:to>
      <xdr:col>14</xdr:col>
      <xdr:colOff>137051</xdr:colOff>
      <xdr:row>20</xdr:row>
      <xdr:rowOff>146210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64BBD130-8937-6146-86B6-CB713B744CC2}"/>
            </a:ext>
          </a:extLst>
        </xdr:cNvPr>
        <xdr:cNvCxnSpPr/>
      </xdr:nvCxnSpPr>
      <xdr:spPr>
        <a:xfrm>
          <a:off x="6943884" y="959352"/>
          <a:ext cx="3755181" cy="3243549"/>
        </a:xfrm>
        <a:prstGeom prst="line">
          <a:avLst/>
        </a:prstGeom>
        <a:ln w="38100">
          <a:solidFill>
            <a:srgbClr val="FF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170085</xdr:colOff>
      <xdr:row>12</xdr:row>
      <xdr:rowOff>159947</xdr:rowOff>
    </xdr:from>
    <xdr:to>
      <xdr:col>14</xdr:col>
      <xdr:colOff>785757</xdr:colOff>
      <xdr:row>12</xdr:row>
      <xdr:rowOff>159947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5D471CB2-8217-004B-83C2-92F3EC58236E}"/>
            </a:ext>
          </a:extLst>
        </xdr:cNvPr>
        <xdr:cNvCxnSpPr/>
      </xdr:nvCxnSpPr>
      <xdr:spPr>
        <a:xfrm>
          <a:off x="9087495" y="2608580"/>
          <a:ext cx="2260276" cy="0"/>
        </a:xfrm>
        <a:prstGeom prst="line">
          <a:avLst/>
        </a:prstGeom>
        <a:ln w="38100">
          <a:solidFill>
            <a:srgbClr val="00B05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397386</xdr:colOff>
      <xdr:row>2</xdr:row>
      <xdr:rowOff>17206</xdr:rowOff>
    </xdr:from>
    <xdr:to>
      <xdr:col>15</xdr:col>
      <xdr:colOff>409678</xdr:colOff>
      <xdr:row>22</xdr:row>
      <xdr:rowOff>180258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0A85D6E-4AB3-D641-B4AB-A69E5540A3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475108</xdr:colOff>
      <xdr:row>3</xdr:row>
      <xdr:rowOff>9137</xdr:rowOff>
    </xdr:from>
    <xdr:to>
      <xdr:col>14</xdr:col>
      <xdr:colOff>347195</xdr:colOff>
      <xdr:row>20</xdr:row>
      <xdr:rowOff>164460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21C5ED63-7558-EC45-A6CB-F3504A7D10D6}"/>
            </a:ext>
          </a:extLst>
        </xdr:cNvPr>
        <xdr:cNvCxnSpPr/>
      </xdr:nvCxnSpPr>
      <xdr:spPr>
        <a:xfrm>
          <a:off x="6925612" y="648705"/>
          <a:ext cx="3983597" cy="3572446"/>
        </a:xfrm>
        <a:prstGeom prst="line">
          <a:avLst/>
        </a:prstGeom>
        <a:ln w="38100">
          <a:solidFill>
            <a:srgbClr val="FF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170084</xdr:colOff>
      <xdr:row>11</xdr:row>
      <xdr:rowOff>150809</xdr:rowOff>
    </xdr:from>
    <xdr:to>
      <xdr:col>14</xdr:col>
      <xdr:colOff>785756</xdr:colOff>
      <xdr:row>11</xdr:row>
      <xdr:rowOff>150809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F29E8FEC-ECE2-2B48-BB12-B91AB162737E}"/>
            </a:ext>
          </a:extLst>
        </xdr:cNvPr>
        <xdr:cNvCxnSpPr/>
      </xdr:nvCxnSpPr>
      <xdr:spPr>
        <a:xfrm>
          <a:off x="9087494" y="2398435"/>
          <a:ext cx="2260276" cy="0"/>
        </a:xfrm>
        <a:prstGeom prst="line">
          <a:avLst/>
        </a:prstGeom>
        <a:ln w="38100">
          <a:solidFill>
            <a:srgbClr val="00B05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397386</xdr:colOff>
      <xdr:row>2</xdr:row>
      <xdr:rowOff>17206</xdr:rowOff>
    </xdr:from>
    <xdr:to>
      <xdr:col>15</xdr:col>
      <xdr:colOff>409678</xdr:colOff>
      <xdr:row>22</xdr:row>
      <xdr:rowOff>180258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355CE80-B74F-8A4C-AE70-717B6EC77B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648704</xdr:colOff>
      <xdr:row>3</xdr:row>
      <xdr:rowOff>0</xdr:rowOff>
    </xdr:from>
    <xdr:to>
      <xdr:col>14</xdr:col>
      <xdr:colOff>402015</xdr:colOff>
      <xdr:row>19</xdr:row>
      <xdr:rowOff>18274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3680B76F-E145-6C47-9BE3-7890CB87E83C}"/>
            </a:ext>
          </a:extLst>
        </xdr:cNvPr>
        <xdr:cNvCxnSpPr/>
      </xdr:nvCxnSpPr>
      <xdr:spPr>
        <a:xfrm>
          <a:off x="7099208" y="639568"/>
          <a:ext cx="3864821" cy="3234389"/>
        </a:xfrm>
        <a:prstGeom prst="line">
          <a:avLst/>
        </a:prstGeom>
        <a:ln w="38100">
          <a:solidFill>
            <a:srgbClr val="FF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334545</xdr:colOff>
      <xdr:row>11</xdr:row>
      <xdr:rowOff>77715</xdr:rowOff>
    </xdr:from>
    <xdr:to>
      <xdr:col>15</xdr:col>
      <xdr:colOff>127914</xdr:colOff>
      <xdr:row>11</xdr:row>
      <xdr:rowOff>77715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B4A4C859-B800-344C-B61D-533837DDC3B7}"/>
            </a:ext>
          </a:extLst>
        </xdr:cNvPr>
        <xdr:cNvCxnSpPr/>
      </xdr:nvCxnSpPr>
      <xdr:spPr>
        <a:xfrm>
          <a:off x="9251955" y="2325341"/>
          <a:ext cx="2260276" cy="0"/>
        </a:xfrm>
        <a:prstGeom prst="line">
          <a:avLst/>
        </a:prstGeom>
        <a:ln w="38100">
          <a:solidFill>
            <a:srgbClr val="00B05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397386</xdr:colOff>
      <xdr:row>2</xdr:row>
      <xdr:rowOff>17206</xdr:rowOff>
    </xdr:from>
    <xdr:to>
      <xdr:col>15</xdr:col>
      <xdr:colOff>409678</xdr:colOff>
      <xdr:row>22</xdr:row>
      <xdr:rowOff>180258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703F7FA-0AC5-6145-A55B-280E12A143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63956</xdr:colOff>
      <xdr:row>3</xdr:row>
      <xdr:rowOff>127915</xdr:rowOff>
    </xdr:from>
    <xdr:to>
      <xdr:col>14</xdr:col>
      <xdr:colOff>493382</xdr:colOff>
      <xdr:row>18</xdr:row>
      <xdr:rowOff>161988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510BEA31-D6C5-FF42-A575-8C2CC00923D8}"/>
            </a:ext>
          </a:extLst>
        </xdr:cNvPr>
        <xdr:cNvCxnSpPr/>
      </xdr:nvCxnSpPr>
      <xdr:spPr>
        <a:xfrm>
          <a:off x="6514460" y="767483"/>
          <a:ext cx="4540936" cy="3049181"/>
        </a:xfrm>
        <a:prstGeom prst="line">
          <a:avLst/>
        </a:prstGeom>
        <a:ln w="38100">
          <a:solidFill>
            <a:srgbClr val="FF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14761</xdr:colOff>
      <xdr:row>11</xdr:row>
      <xdr:rowOff>13759</xdr:rowOff>
    </xdr:from>
    <xdr:to>
      <xdr:col>15</xdr:col>
      <xdr:colOff>127913</xdr:colOff>
      <xdr:row>11</xdr:row>
      <xdr:rowOff>13759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BAB6B672-8E46-8C41-99CD-804D948B28DB}"/>
            </a:ext>
          </a:extLst>
        </xdr:cNvPr>
        <xdr:cNvCxnSpPr/>
      </xdr:nvCxnSpPr>
      <xdr:spPr>
        <a:xfrm>
          <a:off x="8932171" y="2261385"/>
          <a:ext cx="2580059" cy="0"/>
        </a:xfrm>
        <a:prstGeom prst="line">
          <a:avLst/>
        </a:prstGeom>
        <a:ln w="38100">
          <a:solidFill>
            <a:srgbClr val="00B05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397386</xdr:colOff>
      <xdr:row>2</xdr:row>
      <xdr:rowOff>17206</xdr:rowOff>
    </xdr:from>
    <xdr:to>
      <xdr:col>15</xdr:col>
      <xdr:colOff>409678</xdr:colOff>
      <xdr:row>22</xdr:row>
      <xdr:rowOff>180258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5AA0A3E-EBF0-184D-8048-0AD17B7659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356332</xdr:colOff>
      <xdr:row>2</xdr:row>
      <xdr:rowOff>73094</xdr:rowOff>
    </xdr:from>
    <xdr:to>
      <xdr:col>14</xdr:col>
      <xdr:colOff>348543</xdr:colOff>
      <xdr:row>20</xdr:row>
      <xdr:rowOff>100503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2CFC3120-E361-5C49-9CBC-8B6A98642192}"/>
            </a:ext>
          </a:extLst>
        </xdr:cNvPr>
        <xdr:cNvCxnSpPr/>
      </xdr:nvCxnSpPr>
      <xdr:spPr>
        <a:xfrm>
          <a:off x="6806836" y="511655"/>
          <a:ext cx="4103721" cy="3645539"/>
        </a:xfrm>
        <a:prstGeom prst="line">
          <a:avLst/>
        </a:prstGeom>
        <a:ln w="38100">
          <a:solidFill>
            <a:srgbClr val="FF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160947</xdr:colOff>
      <xdr:row>11</xdr:row>
      <xdr:rowOff>95990</xdr:rowOff>
    </xdr:from>
    <xdr:to>
      <xdr:col>14</xdr:col>
      <xdr:colOff>776619</xdr:colOff>
      <xdr:row>11</xdr:row>
      <xdr:rowOff>95990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3D225B97-88F0-C54E-AD1A-47BB04AB5FCE}"/>
            </a:ext>
          </a:extLst>
        </xdr:cNvPr>
        <xdr:cNvCxnSpPr/>
      </xdr:nvCxnSpPr>
      <xdr:spPr>
        <a:xfrm>
          <a:off x="9078357" y="2343616"/>
          <a:ext cx="2260276" cy="0"/>
        </a:xfrm>
        <a:prstGeom prst="line">
          <a:avLst/>
        </a:prstGeom>
        <a:ln w="38100">
          <a:solidFill>
            <a:srgbClr val="00B05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397386</xdr:colOff>
      <xdr:row>2</xdr:row>
      <xdr:rowOff>17206</xdr:rowOff>
    </xdr:from>
    <xdr:to>
      <xdr:col>15</xdr:col>
      <xdr:colOff>409678</xdr:colOff>
      <xdr:row>22</xdr:row>
      <xdr:rowOff>180258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79674F4-E1F2-0344-83D6-7C48E0B475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566474</xdr:colOff>
      <xdr:row>3</xdr:row>
      <xdr:rowOff>36547</xdr:rowOff>
    </xdr:from>
    <xdr:to>
      <xdr:col>14</xdr:col>
      <xdr:colOff>203354</xdr:colOff>
      <xdr:row>20</xdr:row>
      <xdr:rowOff>173597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37845381-C24A-AB4C-A82A-3F9BF3CEE3BA}"/>
            </a:ext>
          </a:extLst>
        </xdr:cNvPr>
        <xdr:cNvCxnSpPr/>
      </xdr:nvCxnSpPr>
      <xdr:spPr>
        <a:xfrm>
          <a:off x="7016978" y="676115"/>
          <a:ext cx="3748390" cy="3554173"/>
        </a:xfrm>
        <a:prstGeom prst="line">
          <a:avLst/>
        </a:prstGeom>
        <a:ln w="38100">
          <a:solidFill>
            <a:srgbClr val="FF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215770</xdr:colOff>
      <xdr:row>12</xdr:row>
      <xdr:rowOff>68579</xdr:rowOff>
    </xdr:from>
    <xdr:to>
      <xdr:col>15</xdr:col>
      <xdr:colOff>9139</xdr:colOff>
      <xdr:row>12</xdr:row>
      <xdr:rowOff>68579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D50E30D8-90B8-2343-AFA9-E6FFCEB9EA7A}"/>
            </a:ext>
          </a:extLst>
        </xdr:cNvPr>
        <xdr:cNvCxnSpPr/>
      </xdr:nvCxnSpPr>
      <xdr:spPr>
        <a:xfrm>
          <a:off x="9133180" y="2517212"/>
          <a:ext cx="2260276" cy="0"/>
        </a:xfrm>
        <a:prstGeom prst="line">
          <a:avLst/>
        </a:prstGeom>
        <a:ln w="38100">
          <a:solidFill>
            <a:srgbClr val="00B05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397386</xdr:colOff>
      <xdr:row>2</xdr:row>
      <xdr:rowOff>17206</xdr:rowOff>
    </xdr:from>
    <xdr:to>
      <xdr:col>15</xdr:col>
      <xdr:colOff>409678</xdr:colOff>
      <xdr:row>22</xdr:row>
      <xdr:rowOff>180258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76D4C7A-5798-D34C-9AE2-B19C5DA4F7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694388</xdr:colOff>
      <xdr:row>2</xdr:row>
      <xdr:rowOff>118777</xdr:rowOff>
    </xdr:from>
    <xdr:to>
      <xdr:col>14</xdr:col>
      <xdr:colOff>328921</xdr:colOff>
      <xdr:row>21</xdr:row>
      <xdr:rowOff>18273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D53342A9-B39E-4E45-8F54-BD7024116D2B}"/>
            </a:ext>
          </a:extLst>
        </xdr:cNvPr>
        <xdr:cNvCxnSpPr/>
      </xdr:nvCxnSpPr>
      <xdr:spPr>
        <a:xfrm>
          <a:off x="7144892" y="557338"/>
          <a:ext cx="3746043" cy="3718633"/>
        </a:xfrm>
        <a:prstGeom prst="line">
          <a:avLst/>
        </a:prstGeom>
        <a:ln w="38100">
          <a:solidFill>
            <a:srgbClr val="FF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170085</xdr:colOff>
      <xdr:row>11</xdr:row>
      <xdr:rowOff>13760</xdr:rowOff>
    </xdr:from>
    <xdr:to>
      <xdr:col>14</xdr:col>
      <xdr:colOff>785757</xdr:colOff>
      <xdr:row>11</xdr:row>
      <xdr:rowOff>13760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6DF5FDFF-7ACA-7746-8FCB-6BE88220136F}"/>
            </a:ext>
          </a:extLst>
        </xdr:cNvPr>
        <xdr:cNvCxnSpPr/>
      </xdr:nvCxnSpPr>
      <xdr:spPr>
        <a:xfrm>
          <a:off x="9087495" y="2261386"/>
          <a:ext cx="2260276" cy="0"/>
        </a:xfrm>
        <a:prstGeom prst="line">
          <a:avLst/>
        </a:prstGeom>
        <a:ln w="38100">
          <a:solidFill>
            <a:srgbClr val="00B05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555624</xdr:colOff>
      <xdr:row>2</xdr:row>
      <xdr:rowOff>69056</xdr:rowOff>
    </xdr:from>
    <xdr:to>
      <xdr:col>11</xdr:col>
      <xdr:colOff>206375</xdr:colOff>
      <xdr:row>21</xdr:row>
      <xdr:rowOff>174625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190B7F0-9BC7-1021-AE51-2D287D8BA0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397386</xdr:colOff>
      <xdr:row>2</xdr:row>
      <xdr:rowOff>17206</xdr:rowOff>
    </xdr:from>
    <xdr:to>
      <xdr:col>15</xdr:col>
      <xdr:colOff>409678</xdr:colOff>
      <xdr:row>22</xdr:row>
      <xdr:rowOff>180258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6FC91CE-B2D7-0442-9A17-F902E304AF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813164</xdr:colOff>
      <xdr:row>3</xdr:row>
      <xdr:rowOff>91369</xdr:rowOff>
    </xdr:from>
    <xdr:to>
      <xdr:col>14</xdr:col>
      <xdr:colOff>109054</xdr:colOff>
      <xdr:row>20</xdr:row>
      <xdr:rowOff>137050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1FDA3B32-7207-3548-825C-585E16690690}"/>
            </a:ext>
          </a:extLst>
        </xdr:cNvPr>
        <xdr:cNvCxnSpPr/>
      </xdr:nvCxnSpPr>
      <xdr:spPr>
        <a:xfrm>
          <a:off x="7263668" y="730937"/>
          <a:ext cx="3407400" cy="3462804"/>
        </a:xfrm>
        <a:prstGeom prst="line">
          <a:avLst/>
        </a:prstGeom>
        <a:ln w="38100">
          <a:solidFill>
            <a:srgbClr val="FF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297999</xdr:colOff>
      <xdr:row>11</xdr:row>
      <xdr:rowOff>50305</xdr:rowOff>
    </xdr:from>
    <xdr:to>
      <xdr:col>15</xdr:col>
      <xdr:colOff>91368</xdr:colOff>
      <xdr:row>11</xdr:row>
      <xdr:rowOff>50305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F7BB1C2B-B449-9F47-801B-6478FC1BF71B}"/>
            </a:ext>
          </a:extLst>
        </xdr:cNvPr>
        <xdr:cNvCxnSpPr/>
      </xdr:nvCxnSpPr>
      <xdr:spPr>
        <a:xfrm>
          <a:off x="9215409" y="2297931"/>
          <a:ext cx="2260276" cy="0"/>
        </a:xfrm>
        <a:prstGeom prst="line">
          <a:avLst/>
        </a:prstGeom>
        <a:ln w="38100">
          <a:solidFill>
            <a:srgbClr val="00B05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397386</xdr:colOff>
      <xdr:row>2</xdr:row>
      <xdr:rowOff>17206</xdr:rowOff>
    </xdr:from>
    <xdr:to>
      <xdr:col>15</xdr:col>
      <xdr:colOff>409678</xdr:colOff>
      <xdr:row>22</xdr:row>
      <xdr:rowOff>180258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5990B18-3067-5E44-98F8-49FB55FDC7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274101</xdr:colOff>
      <xdr:row>4</xdr:row>
      <xdr:rowOff>36547</xdr:rowOff>
    </xdr:from>
    <xdr:to>
      <xdr:col>13</xdr:col>
      <xdr:colOff>804029</xdr:colOff>
      <xdr:row>17</xdr:row>
      <xdr:rowOff>76204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DDFB0473-BE50-DF4B-B3AE-F951AE21E7E3}"/>
            </a:ext>
          </a:extLst>
        </xdr:cNvPr>
        <xdr:cNvCxnSpPr/>
      </xdr:nvCxnSpPr>
      <xdr:spPr>
        <a:xfrm>
          <a:off x="6724605" y="877123"/>
          <a:ext cx="3819136" cy="2652750"/>
        </a:xfrm>
        <a:prstGeom prst="line">
          <a:avLst/>
        </a:prstGeom>
        <a:ln w="38100">
          <a:solidFill>
            <a:srgbClr val="FF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745697</xdr:colOff>
      <xdr:row>10</xdr:row>
      <xdr:rowOff>68578</xdr:rowOff>
    </xdr:from>
    <xdr:to>
      <xdr:col>14</xdr:col>
      <xdr:colOff>539067</xdr:colOff>
      <xdr:row>10</xdr:row>
      <xdr:rowOff>68578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EC82E9E6-6A28-7343-BE96-F82810434654}"/>
            </a:ext>
          </a:extLst>
        </xdr:cNvPr>
        <xdr:cNvCxnSpPr/>
      </xdr:nvCxnSpPr>
      <xdr:spPr>
        <a:xfrm>
          <a:off x="8840805" y="2115197"/>
          <a:ext cx="2260276" cy="0"/>
        </a:xfrm>
        <a:prstGeom prst="line">
          <a:avLst/>
        </a:prstGeom>
        <a:ln w="38100">
          <a:solidFill>
            <a:srgbClr val="00B05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397386</xdr:colOff>
      <xdr:row>2</xdr:row>
      <xdr:rowOff>17206</xdr:rowOff>
    </xdr:from>
    <xdr:to>
      <xdr:col>15</xdr:col>
      <xdr:colOff>409678</xdr:colOff>
      <xdr:row>22</xdr:row>
      <xdr:rowOff>180258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E92325E-A225-9844-8079-4F20B67F23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402014</xdr:colOff>
      <xdr:row>6</xdr:row>
      <xdr:rowOff>118777</xdr:rowOff>
    </xdr:from>
    <xdr:to>
      <xdr:col>13</xdr:col>
      <xdr:colOff>493382</xdr:colOff>
      <xdr:row>18</xdr:row>
      <xdr:rowOff>54820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DD68AB30-D99A-E447-BF1B-EADDC561BE56}"/>
            </a:ext>
          </a:extLst>
        </xdr:cNvPr>
        <xdr:cNvCxnSpPr/>
      </xdr:nvCxnSpPr>
      <xdr:spPr>
        <a:xfrm>
          <a:off x="6866314" y="1376077"/>
          <a:ext cx="3393368" cy="2374443"/>
        </a:xfrm>
        <a:prstGeom prst="line">
          <a:avLst/>
        </a:prstGeom>
        <a:ln w="38100">
          <a:solidFill>
            <a:srgbClr val="FF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763970</xdr:colOff>
      <xdr:row>12</xdr:row>
      <xdr:rowOff>187356</xdr:rowOff>
    </xdr:from>
    <xdr:to>
      <xdr:col>14</xdr:col>
      <xdr:colOff>557340</xdr:colOff>
      <xdr:row>12</xdr:row>
      <xdr:rowOff>187356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4952C91D-AD14-9C47-93C2-3149925608CE}"/>
            </a:ext>
          </a:extLst>
        </xdr:cNvPr>
        <xdr:cNvCxnSpPr/>
      </xdr:nvCxnSpPr>
      <xdr:spPr>
        <a:xfrm>
          <a:off x="8879270" y="2663856"/>
          <a:ext cx="2269870" cy="0"/>
        </a:xfrm>
        <a:prstGeom prst="line">
          <a:avLst/>
        </a:prstGeom>
        <a:ln w="38100">
          <a:solidFill>
            <a:srgbClr val="00B05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397386</xdr:colOff>
      <xdr:row>2</xdr:row>
      <xdr:rowOff>17206</xdr:rowOff>
    </xdr:from>
    <xdr:to>
      <xdr:col>15</xdr:col>
      <xdr:colOff>409678</xdr:colOff>
      <xdr:row>22</xdr:row>
      <xdr:rowOff>180258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56BA590-35A9-DFDC-73C8-37061D2894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376905</xdr:colOff>
      <xdr:row>24</xdr:row>
      <xdr:rowOff>34276</xdr:rowOff>
    </xdr:from>
    <xdr:to>
      <xdr:col>13</xdr:col>
      <xdr:colOff>820994</xdr:colOff>
      <xdr:row>40</xdr:row>
      <xdr:rowOff>10650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4CA63C7-9FDE-C219-9396-833363FE3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47808" y="4983179"/>
          <a:ext cx="5409380" cy="3253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433844</xdr:colOff>
      <xdr:row>2</xdr:row>
      <xdr:rowOff>189689</xdr:rowOff>
    </xdr:from>
    <xdr:to>
      <xdr:col>14</xdr:col>
      <xdr:colOff>511655</xdr:colOff>
      <xdr:row>19</xdr:row>
      <xdr:rowOff>137051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EE5EFCFA-751E-706A-C6DC-AB8B8FC8CFD9}"/>
            </a:ext>
          </a:extLst>
        </xdr:cNvPr>
        <xdr:cNvCxnSpPr/>
      </xdr:nvCxnSpPr>
      <xdr:spPr>
        <a:xfrm>
          <a:off x="6884348" y="628250"/>
          <a:ext cx="4189321" cy="3364484"/>
        </a:xfrm>
        <a:prstGeom prst="line">
          <a:avLst/>
        </a:prstGeom>
        <a:ln w="38100">
          <a:solidFill>
            <a:srgbClr val="FF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608644</xdr:colOff>
      <xdr:row>12</xdr:row>
      <xdr:rowOff>187354</xdr:rowOff>
    </xdr:from>
    <xdr:to>
      <xdr:col>15</xdr:col>
      <xdr:colOff>36546</xdr:colOff>
      <xdr:row>12</xdr:row>
      <xdr:rowOff>187354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98861AC7-800C-FCBD-3123-3A275E765235}"/>
            </a:ext>
          </a:extLst>
        </xdr:cNvPr>
        <xdr:cNvCxnSpPr/>
      </xdr:nvCxnSpPr>
      <xdr:spPr>
        <a:xfrm>
          <a:off x="9526054" y="2635987"/>
          <a:ext cx="1894809" cy="0"/>
        </a:xfrm>
        <a:prstGeom prst="line">
          <a:avLst/>
        </a:prstGeom>
        <a:ln w="38100">
          <a:solidFill>
            <a:srgbClr val="00B05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264964</xdr:colOff>
      <xdr:row>24</xdr:row>
      <xdr:rowOff>91366</xdr:rowOff>
    </xdr:from>
    <xdr:to>
      <xdr:col>6</xdr:col>
      <xdr:colOff>420288</xdr:colOff>
      <xdr:row>34</xdr:row>
      <xdr:rowOff>82231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1AE38028-C5E8-F944-8366-F2219B5B9B09}"/>
            </a:ext>
          </a:extLst>
        </xdr:cNvPr>
        <xdr:cNvSpPr txBox="1"/>
      </xdr:nvSpPr>
      <xdr:spPr>
        <a:xfrm>
          <a:off x="264964" y="4952085"/>
          <a:ext cx="2695324" cy="200093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Steps:</a:t>
          </a:r>
        </a:p>
        <a:p>
          <a:endParaRPr lang="en-US" sz="1100"/>
        </a:p>
        <a:p>
          <a:r>
            <a:rPr lang="en-US" sz="1100" baseline="0"/>
            <a:t>1) Double-click on vertical axis and adjust limits (max, min) of  axis if nescessary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/>
            <a:t>2) Manually adjust dashed lines</a:t>
          </a:r>
        </a:p>
        <a:p>
          <a:r>
            <a:rPr lang="en-US" sz="1100" baseline="0"/>
            <a:t>3) Scale off SP, SB, and SL values</a:t>
          </a:r>
        </a:p>
        <a:p>
          <a:endParaRPr lang="en-US" sz="1100" baseline="0"/>
        </a:p>
        <a:p>
          <a:r>
            <a:rPr lang="en-US" sz="1100"/>
            <a:t>IF YOU NEED TO ADD A NEW YEAR:</a:t>
          </a:r>
        </a:p>
        <a:p>
          <a:r>
            <a:rPr lang="en-US" sz="1100"/>
            <a:t>1) Copy sheet and name it based on year.</a:t>
          </a:r>
        </a:p>
        <a:p>
          <a:r>
            <a:rPr lang="en-US" sz="1100"/>
            <a:t>2) Enter</a:t>
          </a:r>
          <a:r>
            <a:rPr lang="en-US" sz="1100" baseline="0"/>
            <a:t> the year in the cell at the top and the table and graph will update</a:t>
          </a:r>
        </a:p>
        <a:p>
          <a:endParaRPr lang="en-US" sz="1100" baseline="0"/>
        </a:p>
        <a:p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397386</xdr:colOff>
      <xdr:row>2</xdr:row>
      <xdr:rowOff>17206</xdr:rowOff>
    </xdr:from>
    <xdr:to>
      <xdr:col>15</xdr:col>
      <xdr:colOff>409678</xdr:colOff>
      <xdr:row>22</xdr:row>
      <xdr:rowOff>180258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B51EC7F-495E-DB41-A9EA-A8103E66A3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730935</xdr:colOff>
      <xdr:row>2</xdr:row>
      <xdr:rowOff>155324</xdr:rowOff>
    </xdr:from>
    <xdr:to>
      <xdr:col>13</xdr:col>
      <xdr:colOff>566475</xdr:colOff>
      <xdr:row>20</xdr:row>
      <xdr:rowOff>109640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40C1D706-CA11-2E4E-AB24-02C270568897}"/>
            </a:ext>
          </a:extLst>
        </xdr:cNvPr>
        <xdr:cNvCxnSpPr/>
      </xdr:nvCxnSpPr>
      <xdr:spPr>
        <a:xfrm>
          <a:off x="7181439" y="593885"/>
          <a:ext cx="3124748" cy="3572446"/>
        </a:xfrm>
        <a:prstGeom prst="line">
          <a:avLst/>
        </a:prstGeom>
        <a:ln w="38100">
          <a:solidFill>
            <a:srgbClr val="FF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124400</xdr:colOff>
      <xdr:row>12</xdr:row>
      <xdr:rowOff>150808</xdr:rowOff>
    </xdr:from>
    <xdr:to>
      <xdr:col>15</xdr:col>
      <xdr:colOff>319783</xdr:colOff>
      <xdr:row>12</xdr:row>
      <xdr:rowOff>150808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5CD1CD96-4C5C-1343-B3FA-9A4D9A13A309}"/>
            </a:ext>
          </a:extLst>
        </xdr:cNvPr>
        <xdr:cNvCxnSpPr/>
      </xdr:nvCxnSpPr>
      <xdr:spPr>
        <a:xfrm>
          <a:off x="9041810" y="2599441"/>
          <a:ext cx="2662290" cy="0"/>
        </a:xfrm>
        <a:prstGeom prst="line">
          <a:avLst/>
        </a:prstGeom>
        <a:ln w="38100">
          <a:solidFill>
            <a:srgbClr val="00B05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397386</xdr:colOff>
      <xdr:row>2</xdr:row>
      <xdr:rowOff>17206</xdr:rowOff>
    </xdr:from>
    <xdr:to>
      <xdr:col>15</xdr:col>
      <xdr:colOff>409678</xdr:colOff>
      <xdr:row>22</xdr:row>
      <xdr:rowOff>180258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585DFA-A6C6-E14F-A5AE-902D261979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557338</xdr:colOff>
      <xdr:row>2</xdr:row>
      <xdr:rowOff>82230</xdr:rowOff>
    </xdr:from>
    <xdr:to>
      <xdr:col>13</xdr:col>
      <xdr:colOff>447698</xdr:colOff>
      <xdr:row>20</xdr:row>
      <xdr:rowOff>155323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C84A4431-7977-4E47-A3F6-BC4EFDF56227}"/>
            </a:ext>
          </a:extLst>
        </xdr:cNvPr>
        <xdr:cNvCxnSpPr/>
      </xdr:nvCxnSpPr>
      <xdr:spPr>
        <a:xfrm>
          <a:off x="7007842" y="520791"/>
          <a:ext cx="3179568" cy="3691223"/>
        </a:xfrm>
        <a:prstGeom prst="line">
          <a:avLst/>
        </a:prstGeom>
        <a:ln w="38100">
          <a:solidFill>
            <a:srgbClr val="FF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681737</xdr:colOff>
      <xdr:row>11</xdr:row>
      <xdr:rowOff>77715</xdr:rowOff>
    </xdr:from>
    <xdr:to>
      <xdr:col>15</xdr:col>
      <xdr:colOff>54818</xdr:colOff>
      <xdr:row>11</xdr:row>
      <xdr:rowOff>77715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18398B04-ABCD-4B48-9FCB-9C20587AA9CB}"/>
            </a:ext>
          </a:extLst>
        </xdr:cNvPr>
        <xdr:cNvCxnSpPr/>
      </xdr:nvCxnSpPr>
      <xdr:spPr>
        <a:xfrm>
          <a:off x="8776845" y="2325341"/>
          <a:ext cx="2662290" cy="0"/>
        </a:xfrm>
        <a:prstGeom prst="line">
          <a:avLst/>
        </a:prstGeom>
        <a:ln w="38100">
          <a:solidFill>
            <a:srgbClr val="00B05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397386</xdr:colOff>
      <xdr:row>2</xdr:row>
      <xdr:rowOff>17206</xdr:rowOff>
    </xdr:from>
    <xdr:to>
      <xdr:col>15</xdr:col>
      <xdr:colOff>409678</xdr:colOff>
      <xdr:row>22</xdr:row>
      <xdr:rowOff>180258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18453C-98CD-C449-8B6B-B238FAD7B2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502518</xdr:colOff>
      <xdr:row>3</xdr:row>
      <xdr:rowOff>36547</xdr:rowOff>
    </xdr:from>
    <xdr:to>
      <xdr:col>13</xdr:col>
      <xdr:colOff>727102</xdr:colOff>
      <xdr:row>21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99D349E2-FC9E-0347-A54B-20DC1CABEF10}"/>
            </a:ext>
          </a:extLst>
        </xdr:cNvPr>
        <xdr:cNvCxnSpPr/>
      </xdr:nvCxnSpPr>
      <xdr:spPr>
        <a:xfrm>
          <a:off x="6953022" y="676115"/>
          <a:ext cx="3513792" cy="3581583"/>
        </a:xfrm>
        <a:prstGeom prst="line">
          <a:avLst/>
        </a:prstGeom>
        <a:ln w="38100">
          <a:solidFill>
            <a:srgbClr val="FF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5622</xdr:colOff>
      <xdr:row>12</xdr:row>
      <xdr:rowOff>141672</xdr:rowOff>
    </xdr:from>
    <xdr:to>
      <xdr:col>15</xdr:col>
      <xdr:colOff>201005</xdr:colOff>
      <xdr:row>12</xdr:row>
      <xdr:rowOff>141672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DB86AB1F-177B-5A4E-AC76-D3FC283B2A14}"/>
            </a:ext>
          </a:extLst>
        </xdr:cNvPr>
        <xdr:cNvCxnSpPr/>
      </xdr:nvCxnSpPr>
      <xdr:spPr>
        <a:xfrm>
          <a:off x="8923032" y="2590305"/>
          <a:ext cx="2662290" cy="0"/>
        </a:xfrm>
        <a:prstGeom prst="line">
          <a:avLst/>
        </a:prstGeom>
        <a:ln w="38100">
          <a:solidFill>
            <a:srgbClr val="00B05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397386</xdr:colOff>
      <xdr:row>2</xdr:row>
      <xdr:rowOff>17206</xdr:rowOff>
    </xdr:from>
    <xdr:to>
      <xdr:col>15</xdr:col>
      <xdr:colOff>409678</xdr:colOff>
      <xdr:row>22</xdr:row>
      <xdr:rowOff>180258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E142D4E-A4D2-FD4A-9C53-2F72A364F1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465970</xdr:colOff>
      <xdr:row>2</xdr:row>
      <xdr:rowOff>54821</xdr:rowOff>
    </xdr:from>
    <xdr:to>
      <xdr:col>14</xdr:col>
      <xdr:colOff>155323</xdr:colOff>
      <xdr:row>20</xdr:row>
      <xdr:rowOff>164460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1CB33224-8CE1-2D42-B928-4B01415EF41C}"/>
            </a:ext>
          </a:extLst>
        </xdr:cNvPr>
        <xdr:cNvCxnSpPr/>
      </xdr:nvCxnSpPr>
      <xdr:spPr>
        <a:xfrm>
          <a:off x="6916474" y="493382"/>
          <a:ext cx="3800863" cy="3727769"/>
        </a:xfrm>
        <a:prstGeom prst="line">
          <a:avLst/>
        </a:prstGeom>
        <a:ln w="38100">
          <a:solidFill>
            <a:srgbClr val="FF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188357</xdr:colOff>
      <xdr:row>11</xdr:row>
      <xdr:rowOff>41167</xdr:rowOff>
    </xdr:from>
    <xdr:to>
      <xdr:col>15</xdr:col>
      <xdr:colOff>73093</xdr:colOff>
      <xdr:row>11</xdr:row>
      <xdr:rowOff>41167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41B9FA11-EA6D-8E42-B12A-7D5260C45C4D}"/>
            </a:ext>
          </a:extLst>
        </xdr:cNvPr>
        <xdr:cNvCxnSpPr/>
      </xdr:nvCxnSpPr>
      <xdr:spPr>
        <a:xfrm>
          <a:off x="9105767" y="2288793"/>
          <a:ext cx="2351643" cy="0"/>
        </a:xfrm>
        <a:prstGeom prst="line">
          <a:avLst/>
        </a:prstGeom>
        <a:ln w="38100">
          <a:solidFill>
            <a:srgbClr val="00B05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397386</xdr:colOff>
      <xdr:row>2</xdr:row>
      <xdr:rowOff>17206</xdr:rowOff>
    </xdr:from>
    <xdr:to>
      <xdr:col>15</xdr:col>
      <xdr:colOff>409678</xdr:colOff>
      <xdr:row>22</xdr:row>
      <xdr:rowOff>180258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C6FC781-46CC-DA4A-85E0-4DAA581007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246690</xdr:colOff>
      <xdr:row>4</xdr:row>
      <xdr:rowOff>82230</xdr:rowOff>
    </xdr:from>
    <xdr:to>
      <xdr:col>14</xdr:col>
      <xdr:colOff>486182</xdr:colOff>
      <xdr:row>20</xdr:row>
      <xdr:rowOff>63956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8ACF164-CBAD-434B-81F2-538D021A24E7}"/>
            </a:ext>
          </a:extLst>
        </xdr:cNvPr>
        <xdr:cNvCxnSpPr/>
      </xdr:nvCxnSpPr>
      <xdr:spPr>
        <a:xfrm>
          <a:off x="6697194" y="922806"/>
          <a:ext cx="4351002" cy="3197841"/>
        </a:xfrm>
        <a:prstGeom prst="line">
          <a:avLst/>
        </a:prstGeom>
        <a:ln w="38100">
          <a:solidFill>
            <a:srgbClr val="FF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288858</xdr:colOff>
      <xdr:row>12</xdr:row>
      <xdr:rowOff>141672</xdr:rowOff>
    </xdr:from>
    <xdr:to>
      <xdr:col>15</xdr:col>
      <xdr:colOff>173597</xdr:colOff>
      <xdr:row>12</xdr:row>
      <xdr:rowOff>141672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659859EF-E005-C343-8FFF-47DDEAA2ED4B}"/>
            </a:ext>
          </a:extLst>
        </xdr:cNvPr>
        <xdr:cNvCxnSpPr/>
      </xdr:nvCxnSpPr>
      <xdr:spPr>
        <a:xfrm>
          <a:off x="9206268" y="2590305"/>
          <a:ext cx="2351646" cy="0"/>
        </a:xfrm>
        <a:prstGeom prst="line">
          <a:avLst/>
        </a:prstGeom>
        <a:ln w="38100">
          <a:solidFill>
            <a:srgbClr val="00B05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397386</xdr:colOff>
      <xdr:row>2</xdr:row>
      <xdr:rowOff>17206</xdr:rowOff>
    </xdr:from>
    <xdr:to>
      <xdr:col>15</xdr:col>
      <xdr:colOff>409678</xdr:colOff>
      <xdr:row>22</xdr:row>
      <xdr:rowOff>180258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A3BE51E-4C0C-1B4C-90FF-8EFD0AFC79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493382</xdr:colOff>
      <xdr:row>3</xdr:row>
      <xdr:rowOff>45683</xdr:rowOff>
    </xdr:from>
    <xdr:to>
      <xdr:col>14</xdr:col>
      <xdr:colOff>545570</xdr:colOff>
      <xdr:row>20</xdr:row>
      <xdr:rowOff>173597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A72F9035-0A6E-164F-8BD1-D3554933FBCD}"/>
            </a:ext>
          </a:extLst>
        </xdr:cNvPr>
        <xdr:cNvCxnSpPr/>
      </xdr:nvCxnSpPr>
      <xdr:spPr>
        <a:xfrm>
          <a:off x="6943886" y="685251"/>
          <a:ext cx="4163698" cy="3545037"/>
        </a:xfrm>
        <a:prstGeom prst="line">
          <a:avLst/>
        </a:prstGeom>
        <a:ln w="38100">
          <a:solidFill>
            <a:srgbClr val="FF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297996</xdr:colOff>
      <xdr:row>11</xdr:row>
      <xdr:rowOff>141673</xdr:rowOff>
    </xdr:from>
    <xdr:to>
      <xdr:col>14</xdr:col>
      <xdr:colOff>822302</xdr:colOff>
      <xdr:row>11</xdr:row>
      <xdr:rowOff>141673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30E65F54-7DE0-3C4A-BB11-0E497C4E2DB8}"/>
            </a:ext>
          </a:extLst>
        </xdr:cNvPr>
        <xdr:cNvCxnSpPr/>
      </xdr:nvCxnSpPr>
      <xdr:spPr>
        <a:xfrm>
          <a:off x="9215406" y="2389299"/>
          <a:ext cx="2168910" cy="0"/>
        </a:xfrm>
        <a:prstGeom prst="line">
          <a:avLst/>
        </a:prstGeom>
        <a:ln w="38100">
          <a:solidFill>
            <a:srgbClr val="00B05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A4FCF-A6BB-9347-B9D3-776E5A18AAD6}">
  <dimension ref="A1:D301"/>
  <sheetViews>
    <sheetView tabSelected="1" zoomScale="110" zoomScaleNormal="110" workbookViewId="0">
      <selection activeCell="H43" sqref="H43"/>
    </sheetView>
  </sheetViews>
  <sheetFormatPr baseColWidth="10" defaultRowHeight="16" x14ac:dyDescent="0.2"/>
  <cols>
    <col min="2" max="4" width="10.83203125" style="4"/>
  </cols>
  <sheetData>
    <row r="1" spans="1:4" x14ac:dyDescent="0.2">
      <c r="A1" s="2" t="s">
        <v>0</v>
      </c>
      <c r="B1" s="3" t="s">
        <v>2</v>
      </c>
      <c r="C1" s="3" t="s">
        <v>14</v>
      </c>
      <c r="D1" s="3" t="s">
        <v>1</v>
      </c>
    </row>
    <row r="2" spans="1:4" x14ac:dyDescent="0.2">
      <c r="A2" s="1">
        <v>37347</v>
      </c>
      <c r="B2">
        <v>-4.8250000000000002</v>
      </c>
      <c r="C2">
        <f>IF(OR(LEN(B2)&gt;10,ISBLANK(B2)),NA(),B2)</f>
        <v>-4.8250000000000002</v>
      </c>
      <c r="D2" t="e">
        <f>IF(LEN(B2)&gt;10,B2,IF(OR(AND(LEN(B1)&gt;10,ISNUMBER(B1)),LEN(B3)&gt;10),B2,NA()))</f>
        <v>#N/A</v>
      </c>
    </row>
    <row r="3" spans="1:4" x14ac:dyDescent="0.2">
      <c r="A3" s="1">
        <v>37377</v>
      </c>
      <c r="B3">
        <v>-3.8220000000000001</v>
      </c>
      <c r="C3">
        <f t="shared" ref="C3:C66" si="0">IF(OR(LEN(B3)&gt;10,ISBLANK(B3)),NA(),B3)</f>
        <v>-3.8220000000000001</v>
      </c>
      <c r="D3">
        <f t="shared" ref="D3:D66" si="1">IF(LEN(B3)&gt;10,B3,IF(OR(AND(LEN(B2)&gt;10,ISNUMBER(B2)),LEN(B4)&gt;10),B3,NA()))</f>
        <v>-3.8220000000000001</v>
      </c>
    </row>
    <row r="4" spans="1:4" x14ac:dyDescent="0.2">
      <c r="A4" s="1">
        <v>37408</v>
      </c>
      <c r="B4">
        <v>-1.3744290083881701</v>
      </c>
      <c r="C4" t="e">
        <f t="shared" si="0"/>
        <v>#N/A</v>
      </c>
      <c r="D4">
        <f t="shared" si="1"/>
        <v>-1.3744290083881701</v>
      </c>
    </row>
    <row r="5" spans="1:4" x14ac:dyDescent="0.2">
      <c r="A5" s="1">
        <v>37438</v>
      </c>
      <c r="B5">
        <v>-1.5976687533127401</v>
      </c>
      <c r="C5" t="e">
        <f t="shared" si="0"/>
        <v>#N/A</v>
      </c>
      <c r="D5">
        <f t="shared" si="1"/>
        <v>-1.5976687533127401</v>
      </c>
    </row>
    <row r="6" spans="1:4" x14ac:dyDescent="0.2">
      <c r="A6" s="1">
        <v>37469</v>
      </c>
      <c r="B6">
        <v>-1.0349999999999999</v>
      </c>
      <c r="C6">
        <f t="shared" si="0"/>
        <v>-1.0349999999999999</v>
      </c>
      <c r="D6">
        <f t="shared" si="1"/>
        <v>-1.0349999999999999</v>
      </c>
    </row>
    <row r="7" spans="1:4" x14ac:dyDescent="0.2">
      <c r="A7" s="1">
        <v>37500</v>
      </c>
      <c r="B7">
        <v>7.8E-2</v>
      </c>
      <c r="C7">
        <f t="shared" si="0"/>
        <v>7.8E-2</v>
      </c>
      <c r="D7" t="e">
        <f t="shared" si="1"/>
        <v>#N/A</v>
      </c>
    </row>
    <row r="8" spans="1:4" x14ac:dyDescent="0.2">
      <c r="A8" s="1">
        <v>37530</v>
      </c>
      <c r="B8">
        <v>-0.39100000000000001</v>
      </c>
      <c r="C8">
        <f t="shared" si="0"/>
        <v>-0.39100000000000001</v>
      </c>
      <c r="D8" t="e">
        <f t="shared" si="1"/>
        <v>#N/A</v>
      </c>
    </row>
    <row r="9" spans="1:4" x14ac:dyDescent="0.2">
      <c r="A9" s="1">
        <v>37561</v>
      </c>
      <c r="B9">
        <v>-0.48799999999999999</v>
      </c>
      <c r="C9">
        <f t="shared" si="0"/>
        <v>-0.48799999999999999</v>
      </c>
      <c r="D9" t="e">
        <f t="shared" si="1"/>
        <v>#N/A</v>
      </c>
    </row>
    <row r="10" spans="1:4" x14ac:dyDescent="0.2">
      <c r="A10" s="1">
        <v>37591</v>
      </c>
      <c r="B10">
        <v>-2.9510000000000001</v>
      </c>
      <c r="C10">
        <f t="shared" si="0"/>
        <v>-2.9510000000000001</v>
      </c>
      <c r="D10" t="e">
        <f t="shared" si="1"/>
        <v>#N/A</v>
      </c>
    </row>
    <row r="11" spans="1:4" x14ac:dyDescent="0.2">
      <c r="A11" s="1">
        <v>37622</v>
      </c>
      <c r="B11">
        <v>-3.5720000000000001</v>
      </c>
      <c r="C11">
        <f t="shared" si="0"/>
        <v>-3.5720000000000001</v>
      </c>
      <c r="D11" t="e">
        <f t="shared" si="1"/>
        <v>#N/A</v>
      </c>
    </row>
    <row r="12" spans="1:4" x14ac:dyDescent="0.2">
      <c r="A12" s="1">
        <v>37653</v>
      </c>
      <c r="B12">
        <v>-4.9359999999999999</v>
      </c>
      <c r="C12">
        <f t="shared" si="0"/>
        <v>-4.9359999999999999</v>
      </c>
      <c r="D12" t="e">
        <f t="shared" si="1"/>
        <v>#N/A</v>
      </c>
    </row>
    <row r="13" spans="1:4" x14ac:dyDescent="0.2">
      <c r="A13" s="1">
        <v>37681</v>
      </c>
      <c r="B13">
        <v>-5.0110000000000001</v>
      </c>
      <c r="C13">
        <f t="shared" si="0"/>
        <v>-5.0110000000000001</v>
      </c>
      <c r="D13" t="e">
        <f t="shared" si="1"/>
        <v>#N/A</v>
      </c>
    </row>
    <row r="14" spans="1:4" x14ac:dyDescent="0.2">
      <c r="A14" s="1">
        <v>37712</v>
      </c>
      <c r="B14">
        <v>-5.93</v>
      </c>
      <c r="C14">
        <f t="shared" si="0"/>
        <v>-5.93</v>
      </c>
      <c r="D14" t="e">
        <f t="shared" si="1"/>
        <v>#N/A</v>
      </c>
    </row>
    <row r="15" spans="1:4" x14ac:dyDescent="0.2">
      <c r="A15" s="1">
        <v>37742</v>
      </c>
      <c r="B15">
        <v>-3.6320000000000001</v>
      </c>
      <c r="C15">
        <f t="shared" si="0"/>
        <v>-3.6320000000000001</v>
      </c>
      <c r="D15">
        <f t="shared" si="1"/>
        <v>-3.6320000000000001</v>
      </c>
    </row>
    <row r="16" spans="1:4" x14ac:dyDescent="0.2">
      <c r="A16" s="1">
        <v>37773</v>
      </c>
      <c r="B16">
        <v>-1.57302646052607</v>
      </c>
      <c r="C16" t="e">
        <f t="shared" si="0"/>
        <v>#N/A</v>
      </c>
      <c r="D16">
        <f t="shared" si="1"/>
        <v>-1.57302646052607</v>
      </c>
    </row>
    <row r="17" spans="1:4" x14ac:dyDescent="0.2">
      <c r="A17" s="1">
        <v>37803</v>
      </c>
      <c r="B17">
        <v>-1.9910000000000001</v>
      </c>
      <c r="C17">
        <f t="shared" si="0"/>
        <v>-1.9910000000000001</v>
      </c>
      <c r="D17">
        <f t="shared" si="1"/>
        <v>-1.9910000000000001</v>
      </c>
    </row>
    <row r="18" spans="1:4" x14ac:dyDescent="0.2">
      <c r="A18" s="1">
        <v>37834</v>
      </c>
      <c r="B18">
        <v>-1.8959999999999999</v>
      </c>
      <c r="C18">
        <f t="shared" si="0"/>
        <v>-1.8959999999999999</v>
      </c>
      <c r="D18" t="e">
        <f t="shared" si="1"/>
        <v>#N/A</v>
      </c>
    </row>
    <row r="19" spans="1:4" x14ac:dyDescent="0.2">
      <c r="A19" s="1">
        <v>37865</v>
      </c>
      <c r="B19">
        <v>-0.84399999999999997</v>
      </c>
      <c r="C19">
        <f t="shared" si="0"/>
        <v>-0.84399999999999997</v>
      </c>
      <c r="D19" t="e">
        <f t="shared" si="1"/>
        <v>#N/A</v>
      </c>
    </row>
    <row r="20" spans="1:4" x14ac:dyDescent="0.2">
      <c r="A20" s="1">
        <v>37895</v>
      </c>
      <c r="B20">
        <v>-0.83099999999999996</v>
      </c>
      <c r="C20">
        <f t="shared" si="0"/>
        <v>-0.83099999999999996</v>
      </c>
      <c r="D20" t="e">
        <f t="shared" si="1"/>
        <v>#N/A</v>
      </c>
    </row>
    <row r="21" spans="1:4" x14ac:dyDescent="0.2">
      <c r="A21" s="1">
        <v>37926</v>
      </c>
      <c r="B21">
        <v>-0.81699999999999995</v>
      </c>
      <c r="C21">
        <f t="shared" si="0"/>
        <v>-0.81699999999999995</v>
      </c>
      <c r="D21" t="e">
        <f t="shared" si="1"/>
        <v>#N/A</v>
      </c>
    </row>
    <row r="22" spans="1:4" x14ac:dyDescent="0.2">
      <c r="A22" s="1">
        <v>37956</v>
      </c>
      <c r="B22">
        <v>-3.008</v>
      </c>
      <c r="C22">
        <f t="shared" si="0"/>
        <v>-3.008</v>
      </c>
      <c r="D22" t="e">
        <f t="shared" si="1"/>
        <v>#N/A</v>
      </c>
    </row>
    <row r="23" spans="1:4" x14ac:dyDescent="0.2">
      <c r="A23" s="1">
        <v>37987</v>
      </c>
      <c r="B23">
        <v>-5.4130000000000003</v>
      </c>
      <c r="C23">
        <f t="shared" si="0"/>
        <v>-5.4130000000000003</v>
      </c>
      <c r="D23" t="e">
        <f t="shared" si="1"/>
        <v>#N/A</v>
      </c>
    </row>
    <row r="24" spans="1:4" x14ac:dyDescent="0.2">
      <c r="A24" s="1">
        <v>38018</v>
      </c>
      <c r="B24">
        <v>-7.9160000000000004</v>
      </c>
      <c r="C24">
        <f t="shared" si="0"/>
        <v>-7.9160000000000004</v>
      </c>
      <c r="D24" t="e">
        <f t="shared" si="1"/>
        <v>#N/A</v>
      </c>
    </row>
    <row r="25" spans="1:4" x14ac:dyDescent="0.2">
      <c r="A25" s="1">
        <v>38047</v>
      </c>
      <c r="B25">
        <v>-5.5670000000000002</v>
      </c>
      <c r="C25">
        <f t="shared" si="0"/>
        <v>-5.5670000000000002</v>
      </c>
      <c r="D25" t="e">
        <f t="shared" si="1"/>
        <v>#N/A</v>
      </c>
    </row>
    <row r="26" spans="1:4" x14ac:dyDescent="0.2">
      <c r="A26" s="1">
        <v>38078</v>
      </c>
      <c r="B26">
        <v>-3.7570000000000001</v>
      </c>
      <c r="C26">
        <f t="shared" si="0"/>
        <v>-3.7570000000000001</v>
      </c>
      <c r="D26" t="e">
        <f t="shared" si="1"/>
        <v>#N/A</v>
      </c>
    </row>
    <row r="27" spans="1:4" x14ac:dyDescent="0.2">
      <c r="A27" s="1">
        <v>38108</v>
      </c>
      <c r="B27">
        <v>-2.7450000000000001</v>
      </c>
      <c r="C27">
        <f t="shared" si="0"/>
        <v>-2.7450000000000001</v>
      </c>
      <c r="D27" t="e">
        <f t="shared" si="1"/>
        <v>#N/A</v>
      </c>
    </row>
    <row r="28" spans="1:4" x14ac:dyDescent="0.2">
      <c r="A28" s="1">
        <v>38139</v>
      </c>
      <c r="B28">
        <v>-1.7410000000000001</v>
      </c>
      <c r="C28">
        <f t="shared" si="0"/>
        <v>-1.7410000000000001</v>
      </c>
      <c r="D28" t="e">
        <f t="shared" si="1"/>
        <v>#N/A</v>
      </c>
    </row>
    <row r="29" spans="1:4" x14ac:dyDescent="0.2">
      <c r="A29" s="1">
        <v>38169</v>
      </c>
      <c r="B29">
        <v>-1.9950000000000001</v>
      </c>
      <c r="C29">
        <f t="shared" si="0"/>
        <v>-1.9950000000000001</v>
      </c>
      <c r="D29" t="e">
        <f t="shared" si="1"/>
        <v>#N/A</v>
      </c>
    </row>
    <row r="30" spans="1:4" x14ac:dyDescent="0.2">
      <c r="A30" s="1">
        <v>38200</v>
      </c>
      <c r="B30">
        <v>-0.77400000000000002</v>
      </c>
      <c r="C30">
        <f t="shared" si="0"/>
        <v>-0.77400000000000002</v>
      </c>
      <c r="D30" t="e">
        <f t="shared" si="1"/>
        <v>#N/A</v>
      </c>
    </row>
    <row r="31" spans="1:4" x14ac:dyDescent="0.2">
      <c r="A31" s="1">
        <v>38231</v>
      </c>
      <c r="B31">
        <v>-0.49199999999999999</v>
      </c>
      <c r="C31">
        <f t="shared" si="0"/>
        <v>-0.49199999999999999</v>
      </c>
      <c r="D31" t="e">
        <f t="shared" si="1"/>
        <v>#N/A</v>
      </c>
    </row>
    <row r="32" spans="1:4" x14ac:dyDescent="0.2">
      <c r="A32" s="1">
        <v>38261</v>
      </c>
      <c r="B32">
        <v>0.443</v>
      </c>
      <c r="C32">
        <f t="shared" si="0"/>
        <v>0.443</v>
      </c>
      <c r="D32" t="e">
        <f t="shared" si="1"/>
        <v>#N/A</v>
      </c>
    </row>
    <row r="33" spans="1:4" x14ac:dyDescent="0.2">
      <c r="A33" s="1">
        <v>38292</v>
      </c>
      <c r="B33">
        <v>-3.169</v>
      </c>
      <c r="C33">
        <f t="shared" si="0"/>
        <v>-3.169</v>
      </c>
      <c r="D33" t="e">
        <f t="shared" si="1"/>
        <v>#N/A</v>
      </c>
    </row>
    <row r="34" spans="1:4" x14ac:dyDescent="0.2">
      <c r="A34" s="1">
        <v>38322</v>
      </c>
      <c r="B34">
        <v>-5.98</v>
      </c>
      <c r="C34">
        <f t="shared" si="0"/>
        <v>-5.98</v>
      </c>
      <c r="D34" t="e">
        <f t="shared" si="1"/>
        <v>#N/A</v>
      </c>
    </row>
    <row r="35" spans="1:4" x14ac:dyDescent="0.2">
      <c r="A35" s="1">
        <v>38353</v>
      </c>
      <c r="B35">
        <v>-6.5449999999999999</v>
      </c>
      <c r="C35">
        <f t="shared" si="0"/>
        <v>-6.5449999999999999</v>
      </c>
      <c r="D35" t="e">
        <f t="shared" si="1"/>
        <v>#N/A</v>
      </c>
    </row>
    <row r="36" spans="1:4" x14ac:dyDescent="0.2">
      <c r="A36" s="1">
        <v>38384</v>
      </c>
      <c r="B36">
        <v>-6.202</v>
      </c>
      <c r="C36">
        <f t="shared" si="0"/>
        <v>-6.202</v>
      </c>
      <c r="D36" t="e">
        <f t="shared" si="1"/>
        <v>#N/A</v>
      </c>
    </row>
    <row r="37" spans="1:4" x14ac:dyDescent="0.2">
      <c r="A37" s="1">
        <v>38412</v>
      </c>
      <c r="B37">
        <v>-5.6890000000000001</v>
      </c>
      <c r="C37">
        <f t="shared" si="0"/>
        <v>-5.6890000000000001</v>
      </c>
      <c r="D37" t="e">
        <f t="shared" si="1"/>
        <v>#N/A</v>
      </c>
    </row>
    <row r="38" spans="1:4" x14ac:dyDescent="0.2">
      <c r="A38" s="1">
        <v>38443</v>
      </c>
      <c r="B38">
        <v>-3.3330000000000002</v>
      </c>
      <c r="C38">
        <f t="shared" si="0"/>
        <v>-3.3330000000000002</v>
      </c>
      <c r="D38" t="e">
        <f t="shared" si="1"/>
        <v>#N/A</v>
      </c>
    </row>
    <row r="39" spans="1:4" x14ac:dyDescent="0.2">
      <c r="A39" s="1">
        <v>38473</v>
      </c>
      <c r="B39">
        <v>-2.6459999999999999</v>
      </c>
      <c r="C39">
        <f t="shared" si="0"/>
        <v>-2.6459999999999999</v>
      </c>
      <c r="D39" t="e">
        <f t="shared" si="1"/>
        <v>#N/A</v>
      </c>
    </row>
    <row r="40" spans="1:4" x14ac:dyDescent="0.2">
      <c r="A40" s="1">
        <v>38504</v>
      </c>
      <c r="B40">
        <v>-1.784</v>
      </c>
      <c r="C40">
        <f t="shared" si="0"/>
        <v>-1.784</v>
      </c>
      <c r="D40" t="e">
        <f t="shared" si="1"/>
        <v>#N/A</v>
      </c>
    </row>
    <row r="41" spans="1:4" x14ac:dyDescent="0.2">
      <c r="A41" s="1">
        <v>38534</v>
      </c>
      <c r="B41">
        <v>-1.319</v>
      </c>
      <c r="C41">
        <f t="shared" si="0"/>
        <v>-1.319</v>
      </c>
      <c r="D41" t="e">
        <f t="shared" si="1"/>
        <v>#N/A</v>
      </c>
    </row>
    <row r="42" spans="1:4" x14ac:dyDescent="0.2">
      <c r="A42" s="1">
        <v>38565</v>
      </c>
      <c r="B42">
        <v>-0.88</v>
      </c>
      <c r="C42">
        <f t="shared" si="0"/>
        <v>-0.88</v>
      </c>
      <c r="D42" t="e">
        <f t="shared" si="1"/>
        <v>#N/A</v>
      </c>
    </row>
    <row r="43" spans="1:4" x14ac:dyDescent="0.2">
      <c r="A43" s="1">
        <v>38596</v>
      </c>
      <c r="B43">
        <v>-0.435</v>
      </c>
      <c r="C43">
        <f t="shared" si="0"/>
        <v>-0.435</v>
      </c>
      <c r="D43" t="e">
        <f t="shared" si="1"/>
        <v>#N/A</v>
      </c>
    </row>
    <row r="44" spans="1:4" x14ac:dyDescent="0.2">
      <c r="A44" s="1">
        <v>38626</v>
      </c>
      <c r="B44">
        <v>-0.40100000000000002</v>
      </c>
      <c r="C44">
        <f t="shared" si="0"/>
        <v>-0.40100000000000002</v>
      </c>
      <c r="D44" t="e">
        <f t="shared" si="1"/>
        <v>#N/A</v>
      </c>
    </row>
    <row r="45" spans="1:4" x14ac:dyDescent="0.2">
      <c r="A45" s="1">
        <v>38657</v>
      </c>
      <c r="B45">
        <v>-8.5000000000000006E-2</v>
      </c>
      <c r="C45">
        <f t="shared" si="0"/>
        <v>-8.5000000000000006E-2</v>
      </c>
      <c r="D45" t="e">
        <f t="shared" si="1"/>
        <v>#N/A</v>
      </c>
    </row>
    <row r="46" spans="1:4" x14ac:dyDescent="0.2">
      <c r="A46" s="1">
        <v>38687</v>
      </c>
      <c r="B46">
        <v>-1.4410000000000001</v>
      </c>
      <c r="C46">
        <f t="shared" si="0"/>
        <v>-1.4410000000000001</v>
      </c>
      <c r="D46" t="e">
        <f t="shared" si="1"/>
        <v>#N/A</v>
      </c>
    </row>
    <row r="47" spans="1:4" x14ac:dyDescent="0.2">
      <c r="A47" s="1">
        <v>38718</v>
      </c>
      <c r="B47">
        <v>-2.86</v>
      </c>
      <c r="C47">
        <f t="shared" si="0"/>
        <v>-2.86</v>
      </c>
      <c r="D47" t="e">
        <f t="shared" si="1"/>
        <v>#N/A</v>
      </c>
    </row>
    <row r="48" spans="1:4" x14ac:dyDescent="0.2">
      <c r="A48" s="1">
        <v>38749</v>
      </c>
      <c r="B48">
        <v>-4.22</v>
      </c>
      <c r="C48">
        <f t="shared" si="0"/>
        <v>-4.22</v>
      </c>
      <c r="D48" t="e">
        <f t="shared" si="1"/>
        <v>#N/A</v>
      </c>
    </row>
    <row r="49" spans="1:4" x14ac:dyDescent="0.2">
      <c r="A49" s="1">
        <v>38777</v>
      </c>
      <c r="B49">
        <v>-3.0350000000000001</v>
      </c>
      <c r="C49">
        <f t="shared" si="0"/>
        <v>-3.0350000000000001</v>
      </c>
      <c r="D49" t="e">
        <f t="shared" si="1"/>
        <v>#N/A</v>
      </c>
    </row>
    <row r="50" spans="1:4" x14ac:dyDescent="0.2">
      <c r="A50" s="1">
        <v>38808</v>
      </c>
      <c r="B50">
        <v>-2.395</v>
      </c>
      <c r="C50">
        <f t="shared" si="0"/>
        <v>-2.395</v>
      </c>
      <c r="D50" t="e">
        <f t="shared" si="1"/>
        <v>#N/A</v>
      </c>
    </row>
    <row r="51" spans="1:4" x14ac:dyDescent="0.2">
      <c r="A51" s="1">
        <v>38838</v>
      </c>
      <c r="B51">
        <v>-1.544</v>
      </c>
      <c r="C51">
        <f t="shared" si="0"/>
        <v>-1.544</v>
      </c>
      <c r="D51" t="e">
        <f t="shared" si="1"/>
        <v>#N/A</v>
      </c>
    </row>
    <row r="52" spans="1:4" x14ac:dyDescent="0.2">
      <c r="A52" s="1">
        <v>38869</v>
      </c>
      <c r="B52">
        <v>-0.46200000000000002</v>
      </c>
      <c r="C52">
        <f t="shared" si="0"/>
        <v>-0.46200000000000002</v>
      </c>
      <c r="D52" t="e">
        <f t="shared" si="1"/>
        <v>#N/A</v>
      </c>
    </row>
    <row r="53" spans="1:4" x14ac:dyDescent="0.2">
      <c r="A53" s="1">
        <v>38899</v>
      </c>
      <c r="B53">
        <v>0.745</v>
      </c>
      <c r="C53">
        <f t="shared" si="0"/>
        <v>0.745</v>
      </c>
      <c r="D53" t="e">
        <f t="shared" si="1"/>
        <v>#N/A</v>
      </c>
    </row>
    <row r="54" spans="1:4" x14ac:dyDescent="0.2">
      <c r="A54" s="1">
        <v>38930</v>
      </c>
      <c r="B54">
        <v>1.2010000000000001</v>
      </c>
      <c r="C54">
        <f t="shared" si="0"/>
        <v>1.2010000000000001</v>
      </c>
      <c r="D54" t="e">
        <f t="shared" si="1"/>
        <v>#N/A</v>
      </c>
    </row>
    <row r="55" spans="1:4" x14ac:dyDescent="0.2">
      <c r="A55" s="1">
        <v>38961</v>
      </c>
      <c r="B55">
        <v>1.698</v>
      </c>
      <c r="C55">
        <f t="shared" si="0"/>
        <v>1.698</v>
      </c>
      <c r="D55" t="e">
        <f t="shared" si="1"/>
        <v>#N/A</v>
      </c>
    </row>
    <row r="56" spans="1:4" x14ac:dyDescent="0.2">
      <c r="A56" s="1">
        <v>38991</v>
      </c>
      <c r="B56">
        <v>1.4670000000000001</v>
      </c>
      <c r="C56">
        <f t="shared" si="0"/>
        <v>1.4670000000000001</v>
      </c>
      <c r="D56" t="e">
        <f t="shared" si="1"/>
        <v>#N/A</v>
      </c>
    </row>
    <row r="57" spans="1:4" x14ac:dyDescent="0.2">
      <c r="A57" s="1">
        <v>39022</v>
      </c>
      <c r="B57">
        <v>0.51300000000000001</v>
      </c>
      <c r="C57">
        <f t="shared" si="0"/>
        <v>0.51300000000000001</v>
      </c>
      <c r="D57" t="e">
        <f t="shared" si="1"/>
        <v>#N/A</v>
      </c>
    </row>
    <row r="58" spans="1:4" x14ac:dyDescent="0.2">
      <c r="A58" s="1">
        <v>39052</v>
      </c>
      <c r="B58">
        <v>-0.98599999999999999</v>
      </c>
      <c r="C58">
        <f t="shared" si="0"/>
        <v>-0.98599999999999999</v>
      </c>
      <c r="D58" t="e">
        <f t="shared" si="1"/>
        <v>#N/A</v>
      </c>
    </row>
    <row r="59" spans="1:4" x14ac:dyDescent="0.2">
      <c r="A59" s="1">
        <v>39083</v>
      </c>
      <c r="B59">
        <v>-3.0249999999999999</v>
      </c>
      <c r="C59">
        <f t="shared" si="0"/>
        <v>-3.0249999999999999</v>
      </c>
      <c r="D59" t="e">
        <f t="shared" si="1"/>
        <v>#N/A</v>
      </c>
    </row>
    <row r="60" spans="1:4" x14ac:dyDescent="0.2">
      <c r="A60" s="1">
        <v>39114</v>
      </c>
      <c r="B60">
        <v>-3.3069999999999999</v>
      </c>
      <c r="C60">
        <f t="shared" si="0"/>
        <v>-3.3069999999999999</v>
      </c>
      <c r="D60" t="e">
        <f t="shared" si="1"/>
        <v>#N/A</v>
      </c>
    </row>
    <row r="61" spans="1:4" x14ac:dyDescent="0.2">
      <c r="A61" s="1">
        <v>39142</v>
      </c>
      <c r="B61">
        <v>-3.1070000000000002</v>
      </c>
      <c r="C61">
        <f t="shared" si="0"/>
        <v>-3.1070000000000002</v>
      </c>
      <c r="D61" t="e">
        <f t="shared" si="1"/>
        <v>#N/A</v>
      </c>
    </row>
    <row r="62" spans="1:4" x14ac:dyDescent="0.2">
      <c r="A62" s="1">
        <v>39173</v>
      </c>
      <c r="B62">
        <v>-2.98</v>
      </c>
      <c r="C62">
        <f t="shared" si="0"/>
        <v>-2.98</v>
      </c>
      <c r="D62" t="e">
        <f t="shared" si="1"/>
        <v>#N/A</v>
      </c>
    </row>
    <row r="63" spans="1:4" x14ac:dyDescent="0.2">
      <c r="A63" s="1">
        <v>39203</v>
      </c>
      <c r="B63">
        <v>-1.2589999999999999</v>
      </c>
      <c r="C63">
        <f t="shared" si="0"/>
        <v>-1.2589999999999999</v>
      </c>
      <c r="D63" t="e">
        <f t="shared" si="1"/>
        <v>#N/A</v>
      </c>
    </row>
    <row r="64" spans="1:4" x14ac:dyDescent="0.2">
      <c r="A64" s="1">
        <v>39234</v>
      </c>
      <c r="B64">
        <v>0.19600000000000001</v>
      </c>
      <c r="C64">
        <f t="shared" si="0"/>
        <v>0.19600000000000001</v>
      </c>
      <c r="D64" t="e">
        <f t="shared" si="1"/>
        <v>#N/A</v>
      </c>
    </row>
    <row r="65" spans="1:4" x14ac:dyDescent="0.2">
      <c r="A65" s="1">
        <v>39264</v>
      </c>
      <c r="B65">
        <v>0.41199999999999998</v>
      </c>
      <c r="C65">
        <f t="shared" si="0"/>
        <v>0.41199999999999998</v>
      </c>
      <c r="D65" t="e">
        <f t="shared" si="1"/>
        <v>#N/A</v>
      </c>
    </row>
    <row r="66" spans="1:4" x14ac:dyDescent="0.2">
      <c r="A66" s="1">
        <v>39295</v>
      </c>
      <c r="B66">
        <v>1.377</v>
      </c>
      <c r="C66">
        <f t="shared" si="0"/>
        <v>1.377</v>
      </c>
      <c r="D66" t="e">
        <f t="shared" si="1"/>
        <v>#N/A</v>
      </c>
    </row>
    <row r="67" spans="1:4" x14ac:dyDescent="0.2">
      <c r="A67" s="1">
        <v>39326</v>
      </c>
      <c r="B67">
        <v>2.0099999999999998</v>
      </c>
      <c r="C67">
        <f t="shared" ref="C67:C130" si="2">IF(OR(LEN(B67)&gt;10,ISBLANK(B67)),NA(),B67)</f>
        <v>2.0099999999999998</v>
      </c>
      <c r="D67" t="e">
        <f t="shared" ref="D67:D130" si="3">IF(LEN(B67)&gt;10,B67,IF(OR(AND(LEN(B66)&gt;10,ISNUMBER(B66)),LEN(B68)&gt;10),B67,NA()))</f>
        <v>#N/A</v>
      </c>
    </row>
    <row r="68" spans="1:4" x14ac:dyDescent="0.2">
      <c r="A68" s="1">
        <v>39356</v>
      </c>
      <c r="B68">
        <v>2.383</v>
      </c>
      <c r="C68">
        <f t="shared" si="2"/>
        <v>2.383</v>
      </c>
      <c r="D68" t="e">
        <f t="shared" si="3"/>
        <v>#N/A</v>
      </c>
    </row>
    <row r="69" spans="1:4" x14ac:dyDescent="0.2">
      <c r="A69" s="1">
        <v>39387</v>
      </c>
      <c r="B69">
        <v>2.1160000000000001</v>
      </c>
      <c r="C69">
        <f t="shared" si="2"/>
        <v>2.1160000000000001</v>
      </c>
      <c r="D69" t="e">
        <f t="shared" si="3"/>
        <v>#N/A</v>
      </c>
    </row>
    <row r="70" spans="1:4" x14ac:dyDescent="0.2">
      <c r="A70" s="1">
        <v>39417</v>
      </c>
      <c r="B70">
        <v>0.96399999999999997</v>
      </c>
      <c r="C70">
        <f t="shared" si="2"/>
        <v>0.96399999999999997</v>
      </c>
      <c r="D70" t="e">
        <f t="shared" si="3"/>
        <v>#N/A</v>
      </c>
    </row>
    <row r="71" spans="1:4" x14ac:dyDescent="0.2">
      <c r="A71" s="1">
        <v>39448</v>
      </c>
      <c r="B71">
        <v>0.40699999999999997</v>
      </c>
      <c r="C71">
        <f t="shared" si="2"/>
        <v>0.40699999999999997</v>
      </c>
      <c r="D71" t="e">
        <f t="shared" si="3"/>
        <v>#N/A</v>
      </c>
    </row>
    <row r="72" spans="1:4" x14ac:dyDescent="0.2">
      <c r="A72" s="1">
        <v>39479</v>
      </c>
      <c r="B72">
        <v>-0.161</v>
      </c>
      <c r="C72">
        <f t="shared" si="2"/>
        <v>-0.161</v>
      </c>
      <c r="D72" t="e">
        <f t="shared" si="3"/>
        <v>#N/A</v>
      </c>
    </row>
    <row r="73" spans="1:4" x14ac:dyDescent="0.2">
      <c r="A73" s="1">
        <v>39508</v>
      </c>
      <c r="B73">
        <v>-0.68200000000000005</v>
      </c>
      <c r="C73">
        <f t="shared" si="2"/>
        <v>-0.68200000000000005</v>
      </c>
      <c r="D73" t="e">
        <f t="shared" si="3"/>
        <v>#N/A</v>
      </c>
    </row>
    <row r="74" spans="1:4" x14ac:dyDescent="0.2">
      <c r="A74" s="1">
        <v>39539</v>
      </c>
      <c r="B74">
        <v>1.726</v>
      </c>
      <c r="C74">
        <f t="shared" si="2"/>
        <v>1.726</v>
      </c>
      <c r="D74" t="e">
        <f t="shared" si="3"/>
        <v>#N/A</v>
      </c>
    </row>
    <row r="75" spans="1:4" x14ac:dyDescent="0.2">
      <c r="A75" s="1">
        <v>39569</v>
      </c>
      <c r="B75">
        <v>2.0659999999999998</v>
      </c>
      <c r="C75">
        <f t="shared" si="2"/>
        <v>2.0659999999999998</v>
      </c>
      <c r="D75" t="e">
        <f t="shared" si="3"/>
        <v>#N/A</v>
      </c>
    </row>
    <row r="76" spans="1:4" x14ac:dyDescent="0.2">
      <c r="A76" s="1">
        <v>39600</v>
      </c>
      <c r="B76">
        <v>3.4750000000000001</v>
      </c>
      <c r="C76">
        <f t="shared" si="2"/>
        <v>3.4750000000000001</v>
      </c>
      <c r="D76" t="e">
        <f t="shared" si="3"/>
        <v>#N/A</v>
      </c>
    </row>
    <row r="77" spans="1:4" x14ac:dyDescent="0.2">
      <c r="A77" s="1">
        <v>39630</v>
      </c>
      <c r="B77">
        <v>3.2010000000000001</v>
      </c>
      <c r="C77">
        <f t="shared" si="2"/>
        <v>3.2010000000000001</v>
      </c>
      <c r="D77" t="e">
        <f t="shared" si="3"/>
        <v>#N/A</v>
      </c>
    </row>
    <row r="78" spans="1:4" x14ac:dyDescent="0.2">
      <c r="A78" s="1">
        <v>39661</v>
      </c>
      <c r="B78">
        <v>3.7010000000000001</v>
      </c>
      <c r="C78">
        <f t="shared" si="2"/>
        <v>3.7010000000000001</v>
      </c>
      <c r="D78" t="e">
        <f t="shared" si="3"/>
        <v>#N/A</v>
      </c>
    </row>
    <row r="79" spans="1:4" x14ac:dyDescent="0.2">
      <c r="A79" s="1">
        <v>39692</v>
      </c>
      <c r="B79">
        <v>4.6399999999999997</v>
      </c>
      <c r="C79">
        <f t="shared" si="2"/>
        <v>4.6399999999999997</v>
      </c>
      <c r="D79" t="e">
        <f t="shared" si="3"/>
        <v>#N/A</v>
      </c>
    </row>
    <row r="80" spans="1:4" x14ac:dyDescent="0.2">
      <c r="A80" s="1">
        <v>39722</v>
      </c>
      <c r="B80">
        <v>4.57</v>
      </c>
      <c r="C80">
        <f t="shared" si="2"/>
        <v>4.57</v>
      </c>
      <c r="D80" t="e">
        <f t="shared" si="3"/>
        <v>#N/A</v>
      </c>
    </row>
    <row r="81" spans="1:4" x14ac:dyDescent="0.2">
      <c r="A81" s="1">
        <v>39753</v>
      </c>
      <c r="B81">
        <v>4.9530000000000003</v>
      </c>
      <c r="C81">
        <f t="shared" si="2"/>
        <v>4.9530000000000003</v>
      </c>
      <c r="D81" t="e">
        <f t="shared" si="3"/>
        <v>#N/A</v>
      </c>
    </row>
    <row r="82" spans="1:4" x14ac:dyDescent="0.2">
      <c r="A82" s="1">
        <v>39783</v>
      </c>
      <c r="B82">
        <v>3.7610000000000001</v>
      </c>
      <c r="C82">
        <f t="shared" si="2"/>
        <v>3.7610000000000001</v>
      </c>
      <c r="D82" t="e">
        <f t="shared" si="3"/>
        <v>#N/A</v>
      </c>
    </row>
    <row r="83" spans="1:4" x14ac:dyDescent="0.2">
      <c r="A83" s="1">
        <v>39814</v>
      </c>
      <c r="B83">
        <v>2.548</v>
      </c>
      <c r="C83">
        <f t="shared" si="2"/>
        <v>2.548</v>
      </c>
      <c r="D83" t="e">
        <f t="shared" si="3"/>
        <v>#N/A</v>
      </c>
    </row>
    <row r="84" spans="1:4" x14ac:dyDescent="0.2">
      <c r="A84" s="1">
        <v>39845</v>
      </c>
      <c r="B84">
        <v>2.581</v>
      </c>
      <c r="C84">
        <f t="shared" si="2"/>
        <v>2.581</v>
      </c>
      <c r="D84" t="e">
        <f t="shared" si="3"/>
        <v>#N/A</v>
      </c>
    </row>
    <row r="85" spans="1:4" x14ac:dyDescent="0.2">
      <c r="A85" s="1">
        <v>39873</v>
      </c>
      <c r="B85">
        <v>1.98</v>
      </c>
      <c r="C85">
        <f t="shared" si="2"/>
        <v>1.98</v>
      </c>
      <c r="D85" t="e">
        <f t="shared" si="3"/>
        <v>#N/A</v>
      </c>
    </row>
    <row r="86" spans="1:4" x14ac:dyDescent="0.2">
      <c r="A86" s="1">
        <v>39904</v>
      </c>
      <c r="B86">
        <v>2.8279999999999998</v>
      </c>
      <c r="C86">
        <f t="shared" si="2"/>
        <v>2.8279999999999998</v>
      </c>
      <c r="D86" t="e">
        <f t="shared" si="3"/>
        <v>#N/A</v>
      </c>
    </row>
    <row r="87" spans="1:4" x14ac:dyDescent="0.2">
      <c r="A87" s="1">
        <v>39934</v>
      </c>
      <c r="B87">
        <v>4.2359999999999998</v>
      </c>
      <c r="C87">
        <f t="shared" si="2"/>
        <v>4.2359999999999998</v>
      </c>
      <c r="D87" t="e">
        <f t="shared" si="3"/>
        <v>#N/A</v>
      </c>
    </row>
    <row r="88" spans="1:4" x14ac:dyDescent="0.2">
      <c r="A88" s="1">
        <v>39965</v>
      </c>
      <c r="B88">
        <v>4.7839999999999998</v>
      </c>
      <c r="C88">
        <f t="shared" si="2"/>
        <v>4.7839999999999998</v>
      </c>
      <c r="D88" t="e">
        <f t="shared" si="3"/>
        <v>#N/A</v>
      </c>
    </row>
    <row r="89" spans="1:4" x14ac:dyDescent="0.2">
      <c r="A89" s="1">
        <v>39995</v>
      </c>
      <c r="B89">
        <v>5.1669999999999998</v>
      </c>
      <c r="C89">
        <f t="shared" si="2"/>
        <v>5.1669999999999998</v>
      </c>
      <c r="D89" t="e">
        <f t="shared" si="3"/>
        <v>#N/A</v>
      </c>
    </row>
    <row r="90" spans="1:4" x14ac:dyDescent="0.2">
      <c r="A90" s="1">
        <v>40026</v>
      </c>
      <c r="B90">
        <v>5.8550000000000004</v>
      </c>
      <c r="C90">
        <f t="shared" si="2"/>
        <v>5.8550000000000004</v>
      </c>
      <c r="D90" t="e">
        <f t="shared" si="3"/>
        <v>#N/A</v>
      </c>
    </row>
    <row r="91" spans="1:4" x14ac:dyDescent="0.2">
      <c r="A91" s="1">
        <v>40057</v>
      </c>
      <c r="B91">
        <v>6.1189999999999998</v>
      </c>
      <c r="C91">
        <f t="shared" si="2"/>
        <v>6.1189999999999998</v>
      </c>
      <c r="D91" t="e">
        <f t="shared" si="3"/>
        <v>#N/A</v>
      </c>
    </row>
    <row r="92" spans="1:4" x14ac:dyDescent="0.2">
      <c r="A92" s="1">
        <v>40087</v>
      </c>
      <c r="B92">
        <v>6.2279999999999998</v>
      </c>
      <c r="C92">
        <f t="shared" si="2"/>
        <v>6.2279999999999998</v>
      </c>
      <c r="D92" t="e">
        <f t="shared" si="3"/>
        <v>#N/A</v>
      </c>
    </row>
    <row r="93" spans="1:4" x14ac:dyDescent="0.2">
      <c r="A93" s="1">
        <v>40118</v>
      </c>
      <c r="B93">
        <v>5.0069999999999997</v>
      </c>
      <c r="C93">
        <f t="shared" si="2"/>
        <v>5.0069999999999997</v>
      </c>
      <c r="D93" t="e">
        <f t="shared" si="3"/>
        <v>#N/A</v>
      </c>
    </row>
    <row r="94" spans="1:4" x14ac:dyDescent="0.2">
      <c r="A94" s="1">
        <v>40148</v>
      </c>
      <c r="B94">
        <v>4.9740000000000002</v>
      </c>
      <c r="C94">
        <f t="shared" si="2"/>
        <v>4.9740000000000002</v>
      </c>
      <c r="D94" t="e">
        <f t="shared" si="3"/>
        <v>#N/A</v>
      </c>
    </row>
    <row r="95" spans="1:4" x14ac:dyDescent="0.2">
      <c r="A95" s="1">
        <v>40179</v>
      </c>
      <c r="B95">
        <v>2.476</v>
      </c>
      <c r="C95">
        <f t="shared" si="2"/>
        <v>2.476</v>
      </c>
      <c r="D95" t="e">
        <f t="shared" si="3"/>
        <v>#N/A</v>
      </c>
    </row>
    <row r="96" spans="1:4" x14ac:dyDescent="0.2">
      <c r="A96" s="1">
        <v>40210</v>
      </c>
      <c r="B96">
        <v>1.167</v>
      </c>
      <c r="C96">
        <f t="shared" si="2"/>
        <v>1.167</v>
      </c>
      <c r="D96" t="e">
        <f t="shared" si="3"/>
        <v>#N/A</v>
      </c>
    </row>
    <row r="97" spans="1:4" x14ac:dyDescent="0.2">
      <c r="A97" s="1">
        <v>40238</v>
      </c>
      <c r="B97">
        <v>0.26900000000000002</v>
      </c>
      <c r="C97">
        <f t="shared" si="2"/>
        <v>0.26900000000000002</v>
      </c>
      <c r="D97" t="e">
        <f t="shared" si="3"/>
        <v>#N/A</v>
      </c>
    </row>
    <row r="98" spans="1:4" x14ac:dyDescent="0.2">
      <c r="A98" s="1">
        <v>40269</v>
      </c>
      <c r="B98">
        <v>1.228</v>
      </c>
      <c r="C98">
        <f t="shared" si="2"/>
        <v>1.228</v>
      </c>
      <c r="D98" t="e">
        <f t="shared" si="3"/>
        <v>#N/A</v>
      </c>
    </row>
    <row r="99" spans="1:4" x14ac:dyDescent="0.2">
      <c r="A99" s="1">
        <v>40299</v>
      </c>
      <c r="B99">
        <v>2.0329999999999999</v>
      </c>
      <c r="C99">
        <f t="shared" si="2"/>
        <v>2.0329999999999999</v>
      </c>
      <c r="D99" t="e">
        <f t="shared" si="3"/>
        <v>#N/A</v>
      </c>
    </row>
    <row r="100" spans="1:4" x14ac:dyDescent="0.2">
      <c r="A100" s="1">
        <v>40330</v>
      </c>
      <c r="B100">
        <v>3.6320000000000001</v>
      </c>
      <c r="C100">
        <f t="shared" si="2"/>
        <v>3.6320000000000001</v>
      </c>
      <c r="D100" t="e">
        <f t="shared" si="3"/>
        <v>#N/A</v>
      </c>
    </row>
    <row r="101" spans="1:4" x14ac:dyDescent="0.2">
      <c r="A101" s="1">
        <v>40360</v>
      </c>
      <c r="B101">
        <v>3.8679999999999999</v>
      </c>
      <c r="C101">
        <f t="shared" si="2"/>
        <v>3.8679999999999999</v>
      </c>
      <c r="D101" t="e">
        <f t="shared" si="3"/>
        <v>#N/A</v>
      </c>
    </row>
    <row r="102" spans="1:4" x14ac:dyDescent="0.2">
      <c r="A102" s="1">
        <v>40391</v>
      </c>
      <c r="B102">
        <v>5.23</v>
      </c>
      <c r="C102">
        <f t="shared" si="2"/>
        <v>5.23</v>
      </c>
      <c r="D102" t="e">
        <f t="shared" si="3"/>
        <v>#N/A</v>
      </c>
    </row>
    <row r="103" spans="1:4" x14ac:dyDescent="0.2">
      <c r="A103" s="1">
        <v>40422</v>
      </c>
      <c r="B103">
        <v>5.9489999999999998</v>
      </c>
      <c r="C103">
        <f t="shared" si="2"/>
        <v>5.9489999999999998</v>
      </c>
      <c r="D103" t="e">
        <f t="shared" si="3"/>
        <v>#N/A</v>
      </c>
    </row>
    <row r="104" spans="1:4" x14ac:dyDescent="0.2">
      <c r="A104" s="1">
        <v>40452</v>
      </c>
      <c r="B104">
        <v>5.7759999999999998</v>
      </c>
      <c r="C104">
        <f t="shared" si="2"/>
        <v>5.7759999999999998</v>
      </c>
      <c r="D104" t="e">
        <f t="shared" si="3"/>
        <v>#N/A</v>
      </c>
    </row>
    <row r="105" spans="1:4" x14ac:dyDescent="0.2">
      <c r="A105" s="1">
        <v>40483</v>
      </c>
      <c r="B105">
        <v>5.2530000000000001</v>
      </c>
      <c r="C105">
        <f t="shared" si="2"/>
        <v>5.2530000000000001</v>
      </c>
      <c r="D105" t="e">
        <f t="shared" si="3"/>
        <v>#N/A</v>
      </c>
    </row>
    <row r="106" spans="1:4" x14ac:dyDescent="0.2">
      <c r="A106" s="1">
        <v>40513</v>
      </c>
      <c r="B106">
        <v>4.78</v>
      </c>
      <c r="C106">
        <f t="shared" si="2"/>
        <v>4.78</v>
      </c>
      <c r="D106">
        <f t="shared" si="3"/>
        <v>4.78</v>
      </c>
    </row>
    <row r="107" spans="1:4" x14ac:dyDescent="0.2">
      <c r="A107" s="1">
        <v>40544</v>
      </c>
      <c r="B107">
        <v>2.9654588982910499</v>
      </c>
      <c r="C107" t="e">
        <f t="shared" si="2"/>
        <v>#N/A</v>
      </c>
      <c r="D107">
        <f t="shared" si="3"/>
        <v>2.9654588982910499</v>
      </c>
    </row>
    <row r="108" spans="1:4" x14ac:dyDescent="0.2">
      <c r="A108" s="1">
        <v>40575</v>
      </c>
      <c r="B108">
        <v>-0.313</v>
      </c>
      <c r="C108">
        <f t="shared" si="2"/>
        <v>-0.313</v>
      </c>
      <c r="D108">
        <f t="shared" si="3"/>
        <v>-0.313</v>
      </c>
    </row>
    <row r="109" spans="1:4" x14ac:dyDescent="0.2">
      <c r="A109" s="1">
        <v>40603</v>
      </c>
      <c r="B109">
        <v>1.2010000000000001</v>
      </c>
      <c r="C109">
        <f t="shared" si="2"/>
        <v>1.2010000000000001</v>
      </c>
      <c r="D109" t="e">
        <f t="shared" si="3"/>
        <v>#N/A</v>
      </c>
    </row>
    <row r="110" spans="1:4" x14ac:dyDescent="0.2">
      <c r="A110" s="1">
        <v>40634</v>
      </c>
      <c r="B110">
        <v>1.373</v>
      </c>
      <c r="C110">
        <f t="shared" si="2"/>
        <v>1.373</v>
      </c>
      <c r="D110" t="e">
        <f t="shared" si="3"/>
        <v>#N/A</v>
      </c>
    </row>
    <row r="111" spans="1:4" x14ac:dyDescent="0.2">
      <c r="A111" s="1">
        <v>40664</v>
      </c>
      <c r="B111">
        <v>2.92</v>
      </c>
      <c r="C111">
        <f t="shared" si="2"/>
        <v>2.92</v>
      </c>
      <c r="D111">
        <f t="shared" si="3"/>
        <v>2.92</v>
      </c>
    </row>
    <row r="112" spans="1:4" x14ac:dyDescent="0.2">
      <c r="A112" s="1">
        <v>40695</v>
      </c>
      <c r="B112">
        <v>3.2777509272119101</v>
      </c>
      <c r="C112" t="e">
        <f t="shared" si="2"/>
        <v>#N/A</v>
      </c>
      <c r="D112">
        <f t="shared" si="3"/>
        <v>3.2777509272119101</v>
      </c>
    </row>
    <row r="113" spans="1:4" x14ac:dyDescent="0.2">
      <c r="A113" s="1">
        <v>40725</v>
      </c>
      <c r="B113">
        <v>5.1539999999999999</v>
      </c>
      <c r="C113">
        <f t="shared" si="2"/>
        <v>5.1539999999999999</v>
      </c>
      <c r="D113">
        <f t="shared" si="3"/>
        <v>5.1539999999999999</v>
      </c>
    </row>
    <row r="114" spans="1:4" x14ac:dyDescent="0.2">
      <c r="A114" s="1">
        <v>40756</v>
      </c>
      <c r="B114">
        <v>5.0579999999999998</v>
      </c>
      <c r="C114">
        <f t="shared" si="2"/>
        <v>5.0579999999999998</v>
      </c>
      <c r="D114" t="e">
        <f t="shared" si="3"/>
        <v>#N/A</v>
      </c>
    </row>
    <row r="115" spans="1:4" x14ac:dyDescent="0.2">
      <c r="A115" s="1">
        <v>40787</v>
      </c>
      <c r="B115">
        <v>5.7069999999999999</v>
      </c>
      <c r="C115">
        <f t="shared" si="2"/>
        <v>5.7069999999999999</v>
      </c>
      <c r="D115" t="e">
        <f t="shared" si="3"/>
        <v>#N/A</v>
      </c>
    </row>
    <row r="116" spans="1:4" x14ac:dyDescent="0.2">
      <c r="A116" s="1">
        <v>40817</v>
      </c>
      <c r="B116">
        <v>5.6970000000000001</v>
      </c>
      <c r="C116">
        <f t="shared" si="2"/>
        <v>5.6970000000000001</v>
      </c>
      <c r="D116" t="e">
        <f t="shared" si="3"/>
        <v>#N/A</v>
      </c>
    </row>
    <row r="117" spans="1:4" x14ac:dyDescent="0.2">
      <c r="A117" s="1">
        <v>40848</v>
      </c>
      <c r="B117">
        <v>5.181</v>
      </c>
      <c r="C117">
        <f t="shared" si="2"/>
        <v>5.181</v>
      </c>
      <c r="D117">
        <f t="shared" si="3"/>
        <v>5.181</v>
      </c>
    </row>
    <row r="118" spans="1:4" x14ac:dyDescent="0.2">
      <c r="A118" s="1">
        <v>40878</v>
      </c>
      <c r="B118">
        <v>3.8843763202454999</v>
      </c>
      <c r="C118" t="e">
        <f t="shared" si="2"/>
        <v>#N/A</v>
      </c>
      <c r="D118">
        <f t="shared" si="3"/>
        <v>3.8843763202454999</v>
      </c>
    </row>
    <row r="119" spans="1:4" x14ac:dyDescent="0.2">
      <c r="A119" s="1">
        <v>40909</v>
      </c>
      <c r="B119">
        <v>3.512</v>
      </c>
      <c r="C119">
        <f t="shared" si="2"/>
        <v>3.512</v>
      </c>
      <c r="D119">
        <f t="shared" si="3"/>
        <v>3.512</v>
      </c>
    </row>
    <row r="120" spans="1:4" x14ac:dyDescent="0.2">
      <c r="A120" s="1">
        <v>40940</v>
      </c>
      <c r="B120">
        <v>-3.097</v>
      </c>
      <c r="C120">
        <f t="shared" si="2"/>
        <v>-3.097</v>
      </c>
      <c r="D120" t="e">
        <f t="shared" si="3"/>
        <v>#N/A</v>
      </c>
    </row>
    <row r="121" spans="1:4" x14ac:dyDescent="0.2">
      <c r="A121" s="1">
        <v>40969</v>
      </c>
      <c r="B121">
        <v>-1.0820000000000001</v>
      </c>
      <c r="C121">
        <f t="shared" si="2"/>
        <v>-1.0820000000000001</v>
      </c>
      <c r="D121" t="e">
        <f t="shared" si="3"/>
        <v>#N/A</v>
      </c>
    </row>
    <row r="122" spans="1:4" x14ac:dyDescent="0.2">
      <c r="A122" s="1">
        <v>41000</v>
      </c>
      <c r="B122">
        <v>0.57299999999999995</v>
      </c>
      <c r="C122">
        <f t="shared" si="2"/>
        <v>0.57299999999999995</v>
      </c>
      <c r="D122">
        <f t="shared" si="3"/>
        <v>0.57299999999999995</v>
      </c>
    </row>
    <row r="123" spans="1:4" x14ac:dyDescent="0.2">
      <c r="A123" s="1">
        <v>41030</v>
      </c>
      <c r="B123">
        <v>1.3112184803365501</v>
      </c>
      <c r="C123" t="e">
        <f t="shared" si="2"/>
        <v>#N/A</v>
      </c>
      <c r="D123">
        <f t="shared" si="3"/>
        <v>1.3112184803365501</v>
      </c>
    </row>
    <row r="124" spans="1:4" x14ac:dyDescent="0.2">
      <c r="A124" s="1">
        <v>41061</v>
      </c>
      <c r="B124">
        <v>2.3969999999999998</v>
      </c>
      <c r="C124">
        <f t="shared" si="2"/>
        <v>2.3969999999999998</v>
      </c>
      <c r="D124">
        <f t="shared" si="3"/>
        <v>2.3969999999999998</v>
      </c>
    </row>
    <row r="125" spans="1:4" x14ac:dyDescent="0.2">
      <c r="A125" s="1">
        <v>41091</v>
      </c>
      <c r="B125">
        <v>3.9729999999999999</v>
      </c>
      <c r="C125">
        <f t="shared" si="2"/>
        <v>3.9729999999999999</v>
      </c>
      <c r="D125" t="e">
        <f t="shared" si="3"/>
        <v>#N/A</v>
      </c>
    </row>
    <row r="126" spans="1:4" x14ac:dyDescent="0.2">
      <c r="A126" s="1">
        <v>41122</v>
      </c>
      <c r="B126">
        <v>4.6539999999999999</v>
      </c>
      <c r="C126">
        <f t="shared" si="2"/>
        <v>4.6539999999999999</v>
      </c>
      <c r="D126" t="e">
        <f t="shared" si="3"/>
        <v>#N/A</v>
      </c>
    </row>
    <row r="127" spans="1:4" x14ac:dyDescent="0.2">
      <c r="A127" s="1">
        <v>41153</v>
      </c>
      <c r="B127">
        <v>5.1520000000000001</v>
      </c>
      <c r="C127">
        <f t="shared" si="2"/>
        <v>5.1520000000000001</v>
      </c>
      <c r="D127">
        <f t="shared" si="3"/>
        <v>5.1520000000000001</v>
      </c>
    </row>
    <row r="128" spans="1:4" x14ac:dyDescent="0.2">
      <c r="A128" s="1">
        <v>41183</v>
      </c>
      <c r="B128">
        <v>4.7773954938200101</v>
      </c>
      <c r="C128" t="e">
        <f t="shared" si="2"/>
        <v>#N/A</v>
      </c>
      <c r="D128">
        <f t="shared" si="3"/>
        <v>4.7773954938200101</v>
      </c>
    </row>
    <row r="129" spans="1:4" x14ac:dyDescent="0.2">
      <c r="A129" s="1">
        <v>41214</v>
      </c>
      <c r="B129">
        <v>3.7770000000000001</v>
      </c>
      <c r="C129">
        <f t="shared" si="2"/>
        <v>3.7770000000000001</v>
      </c>
      <c r="D129">
        <f t="shared" si="3"/>
        <v>3.7770000000000001</v>
      </c>
    </row>
    <row r="130" spans="1:4" x14ac:dyDescent="0.2">
      <c r="A130" s="1">
        <v>41244</v>
      </c>
      <c r="B130">
        <v>1.014</v>
      </c>
      <c r="C130">
        <f t="shared" si="2"/>
        <v>1.014</v>
      </c>
      <c r="D130" t="e">
        <f t="shared" si="3"/>
        <v>#N/A</v>
      </c>
    </row>
    <row r="131" spans="1:4" x14ac:dyDescent="0.2">
      <c r="A131" s="1">
        <v>41275</v>
      </c>
      <c r="B131">
        <v>-0.11899999999999999</v>
      </c>
      <c r="C131">
        <f t="shared" ref="C131:C194" si="4">IF(OR(LEN(B131)&gt;10,ISBLANK(B131)),NA(),B131)</f>
        <v>-0.11899999999999999</v>
      </c>
      <c r="D131" t="e">
        <f t="shared" ref="D131:D194" si="5">IF(LEN(B131)&gt;10,B131,IF(OR(AND(LEN(B130)&gt;10,ISNUMBER(B130)),LEN(B132)&gt;10),B131,NA()))</f>
        <v>#N/A</v>
      </c>
    </row>
    <row r="132" spans="1:4" x14ac:dyDescent="0.2">
      <c r="A132" s="1">
        <v>41306</v>
      </c>
      <c r="B132">
        <v>-2.738</v>
      </c>
      <c r="C132">
        <f t="shared" si="4"/>
        <v>-2.738</v>
      </c>
      <c r="D132">
        <f t="shared" si="5"/>
        <v>-2.738</v>
      </c>
    </row>
    <row r="133" spans="1:4" x14ac:dyDescent="0.2">
      <c r="A133" s="1">
        <v>41334</v>
      </c>
      <c r="B133">
        <v>-1.3982499772591299</v>
      </c>
      <c r="C133" t="e">
        <f t="shared" si="4"/>
        <v>#N/A</v>
      </c>
      <c r="D133">
        <f t="shared" si="5"/>
        <v>-1.3982499772591299</v>
      </c>
    </row>
    <row r="134" spans="1:4" x14ac:dyDescent="0.2">
      <c r="A134" s="1">
        <v>41365</v>
      </c>
      <c r="B134">
        <v>0.24199999999999999</v>
      </c>
      <c r="C134">
        <f t="shared" si="4"/>
        <v>0.24199999999999999</v>
      </c>
      <c r="D134">
        <f t="shared" si="5"/>
        <v>0.24199999999999999</v>
      </c>
    </row>
    <row r="135" spans="1:4" x14ac:dyDescent="0.2">
      <c r="A135" s="1">
        <v>41395</v>
      </c>
      <c r="B135">
        <v>1.65</v>
      </c>
      <c r="C135">
        <f t="shared" si="4"/>
        <v>1.65</v>
      </c>
      <c r="D135" t="e">
        <f t="shared" si="5"/>
        <v>#N/A</v>
      </c>
    </row>
    <row r="136" spans="1:4" x14ac:dyDescent="0.2">
      <c r="A136" s="1">
        <v>41426</v>
      </c>
      <c r="B136">
        <v>2.9169999999999998</v>
      </c>
      <c r="C136">
        <f t="shared" si="4"/>
        <v>2.9169999999999998</v>
      </c>
      <c r="D136" t="e">
        <f t="shared" si="5"/>
        <v>#N/A</v>
      </c>
    </row>
    <row r="137" spans="1:4" x14ac:dyDescent="0.2">
      <c r="A137" s="1">
        <v>41456</v>
      </c>
      <c r="B137">
        <v>3.835</v>
      </c>
      <c r="C137">
        <f t="shared" si="4"/>
        <v>3.835</v>
      </c>
      <c r="D137">
        <f t="shared" si="5"/>
        <v>3.835</v>
      </c>
    </row>
    <row r="138" spans="1:4" x14ac:dyDescent="0.2">
      <c r="A138" s="1">
        <v>41487</v>
      </c>
      <c r="B138">
        <v>7.7260107492168402</v>
      </c>
      <c r="C138" t="e">
        <f t="shared" si="4"/>
        <v>#N/A</v>
      </c>
      <c r="D138">
        <f t="shared" si="5"/>
        <v>7.7260107492168402</v>
      </c>
    </row>
    <row r="139" spans="1:4" x14ac:dyDescent="0.2">
      <c r="A139" s="1">
        <v>41518</v>
      </c>
      <c r="B139">
        <v>8.7221325006377697</v>
      </c>
      <c r="C139" t="e">
        <f t="shared" si="4"/>
        <v>#N/A</v>
      </c>
      <c r="D139">
        <f t="shared" si="5"/>
        <v>8.7221325006377697</v>
      </c>
    </row>
    <row r="140" spans="1:4" x14ac:dyDescent="0.2">
      <c r="A140" s="1">
        <v>41548</v>
      </c>
      <c r="B140">
        <v>5.8860000000000001</v>
      </c>
      <c r="C140">
        <f t="shared" si="4"/>
        <v>5.8860000000000001</v>
      </c>
      <c r="D140">
        <f t="shared" si="5"/>
        <v>5.8860000000000001</v>
      </c>
    </row>
    <row r="141" spans="1:4" x14ac:dyDescent="0.2">
      <c r="A141" s="1">
        <v>41579</v>
      </c>
      <c r="B141">
        <v>5.2779999999999996</v>
      </c>
      <c r="C141">
        <f t="shared" si="4"/>
        <v>5.2779999999999996</v>
      </c>
      <c r="D141" t="e">
        <f t="shared" si="5"/>
        <v>#N/A</v>
      </c>
    </row>
    <row r="142" spans="1:4" x14ac:dyDescent="0.2">
      <c r="A142" s="1">
        <v>41609</v>
      </c>
      <c r="B142">
        <v>2.2730000000000001</v>
      </c>
      <c r="C142">
        <f t="shared" si="4"/>
        <v>2.2730000000000001</v>
      </c>
      <c r="D142" t="e">
        <f t="shared" si="5"/>
        <v>#N/A</v>
      </c>
    </row>
    <row r="143" spans="1:4" x14ac:dyDescent="0.2">
      <c r="A143" s="1">
        <v>41640</v>
      </c>
      <c r="B143">
        <v>1.766</v>
      </c>
      <c r="C143">
        <f t="shared" si="4"/>
        <v>1.766</v>
      </c>
      <c r="D143">
        <f t="shared" si="5"/>
        <v>1.766</v>
      </c>
    </row>
    <row r="144" spans="1:4" x14ac:dyDescent="0.2">
      <c r="A144" s="1">
        <v>41671</v>
      </c>
      <c r="B144">
        <v>-1.86819197686105E-2</v>
      </c>
      <c r="C144" t="e">
        <f t="shared" si="4"/>
        <v>#N/A</v>
      </c>
      <c r="D144">
        <f t="shared" si="5"/>
        <v>-1.86819197686105E-2</v>
      </c>
    </row>
    <row r="145" spans="1:4" x14ac:dyDescent="0.2">
      <c r="A145" s="1">
        <v>41699</v>
      </c>
      <c r="B145">
        <v>1.575</v>
      </c>
      <c r="C145">
        <f t="shared" si="4"/>
        <v>1.575</v>
      </c>
      <c r="D145">
        <f t="shared" si="5"/>
        <v>1.575</v>
      </c>
    </row>
    <row r="146" spans="1:4" x14ac:dyDescent="0.2">
      <c r="A146" s="1">
        <v>41730</v>
      </c>
      <c r="B146">
        <v>4.1390000000000002</v>
      </c>
      <c r="C146">
        <f t="shared" si="4"/>
        <v>4.1390000000000002</v>
      </c>
      <c r="D146" t="e">
        <f t="shared" si="5"/>
        <v>#N/A</v>
      </c>
    </row>
    <row r="147" spans="1:4" x14ac:dyDescent="0.2">
      <c r="A147" s="1">
        <v>41760</v>
      </c>
      <c r="B147">
        <v>4.492</v>
      </c>
      <c r="C147">
        <f t="shared" si="4"/>
        <v>4.492</v>
      </c>
      <c r="D147" t="e">
        <f t="shared" si="5"/>
        <v>#N/A</v>
      </c>
    </row>
    <row r="148" spans="1:4" x14ac:dyDescent="0.2">
      <c r="A148" s="1">
        <v>41791</v>
      </c>
      <c r="B148">
        <v>5.8929999999999998</v>
      </c>
      <c r="C148">
        <f t="shared" si="4"/>
        <v>5.8929999999999998</v>
      </c>
      <c r="D148">
        <f t="shared" si="5"/>
        <v>5.8929999999999998</v>
      </c>
    </row>
    <row r="149" spans="1:4" x14ac:dyDescent="0.2">
      <c r="A149" s="1">
        <v>41821</v>
      </c>
      <c r="B149">
        <v>7.2371813935584601</v>
      </c>
      <c r="C149" t="e">
        <f t="shared" si="4"/>
        <v>#N/A</v>
      </c>
      <c r="D149">
        <f t="shared" si="5"/>
        <v>7.2371813935584601</v>
      </c>
    </row>
    <row r="150" spans="1:4" x14ac:dyDescent="0.2">
      <c r="A150" s="1">
        <v>41852</v>
      </c>
      <c r="B150">
        <v>7.2</v>
      </c>
      <c r="C150">
        <f t="shared" si="4"/>
        <v>7.2</v>
      </c>
      <c r="D150">
        <f t="shared" si="5"/>
        <v>7.2</v>
      </c>
    </row>
    <row r="151" spans="1:4" x14ac:dyDescent="0.2">
      <c r="A151" s="1">
        <v>41883</v>
      </c>
      <c r="B151">
        <v>8.7420000000000009</v>
      </c>
      <c r="C151">
        <f t="shared" si="4"/>
        <v>8.7420000000000009</v>
      </c>
      <c r="D151" t="e">
        <f t="shared" si="5"/>
        <v>#N/A</v>
      </c>
    </row>
    <row r="152" spans="1:4" x14ac:dyDescent="0.2">
      <c r="A152" s="1">
        <v>41913</v>
      </c>
      <c r="B152">
        <v>7.4950000000000001</v>
      </c>
      <c r="C152">
        <f t="shared" si="4"/>
        <v>7.4950000000000001</v>
      </c>
      <c r="D152" t="e">
        <f t="shared" si="5"/>
        <v>#N/A</v>
      </c>
    </row>
    <row r="153" spans="1:4" x14ac:dyDescent="0.2">
      <c r="A153" s="1">
        <v>41944</v>
      </c>
      <c r="B153">
        <v>6.83</v>
      </c>
      <c r="C153">
        <f t="shared" si="4"/>
        <v>6.83</v>
      </c>
      <c r="D153">
        <f t="shared" si="5"/>
        <v>6.83</v>
      </c>
    </row>
    <row r="154" spans="1:4" x14ac:dyDescent="0.2">
      <c r="A154" s="1">
        <v>41974</v>
      </c>
      <c r="B154">
        <v>2.9060162787076198</v>
      </c>
      <c r="C154" t="e">
        <f t="shared" si="4"/>
        <v>#N/A</v>
      </c>
      <c r="D154">
        <f t="shared" si="5"/>
        <v>2.9060162787076198</v>
      </c>
    </row>
    <row r="155" spans="1:4" x14ac:dyDescent="0.2">
      <c r="A155" s="1">
        <v>42005</v>
      </c>
      <c r="B155">
        <v>3.194</v>
      </c>
      <c r="C155">
        <f t="shared" si="4"/>
        <v>3.194</v>
      </c>
      <c r="D155">
        <f t="shared" si="5"/>
        <v>3.194</v>
      </c>
    </row>
    <row r="156" spans="1:4" x14ac:dyDescent="0.2">
      <c r="A156" s="1">
        <v>42036</v>
      </c>
      <c r="B156">
        <v>0.53700000000000003</v>
      </c>
      <c r="C156">
        <f t="shared" si="4"/>
        <v>0.53700000000000003</v>
      </c>
      <c r="D156" t="e">
        <f t="shared" si="5"/>
        <v>#N/A</v>
      </c>
    </row>
    <row r="157" spans="1:4" x14ac:dyDescent="0.2">
      <c r="A157" s="1">
        <v>42064</v>
      </c>
      <c r="B157">
        <v>0.38200000000000001</v>
      </c>
      <c r="C157">
        <f t="shared" si="4"/>
        <v>0.38200000000000001</v>
      </c>
      <c r="D157" t="e">
        <f t="shared" si="5"/>
        <v>#N/A</v>
      </c>
    </row>
    <row r="158" spans="1:4" x14ac:dyDescent="0.2">
      <c r="A158" s="1">
        <v>42095</v>
      </c>
      <c r="B158">
        <v>2.3839999999999999</v>
      </c>
      <c r="C158">
        <f t="shared" si="4"/>
        <v>2.3839999999999999</v>
      </c>
      <c r="D158">
        <f t="shared" si="5"/>
        <v>2.3839999999999999</v>
      </c>
    </row>
    <row r="159" spans="1:4" x14ac:dyDescent="0.2">
      <c r="A159" s="1">
        <v>42125</v>
      </c>
      <c r="B159">
        <v>4.2779210419013198</v>
      </c>
      <c r="C159" t="e">
        <f t="shared" si="4"/>
        <v>#N/A</v>
      </c>
      <c r="D159">
        <f t="shared" si="5"/>
        <v>4.2779210419013198</v>
      </c>
    </row>
    <row r="160" spans="1:4" x14ac:dyDescent="0.2">
      <c r="A160" s="1">
        <v>42156</v>
      </c>
      <c r="B160">
        <v>5.9855011266555804</v>
      </c>
      <c r="C160" t="e">
        <f t="shared" si="4"/>
        <v>#N/A</v>
      </c>
      <c r="D160">
        <f t="shared" si="5"/>
        <v>5.9855011266555804</v>
      </c>
    </row>
    <row r="161" spans="1:4" x14ac:dyDescent="0.2">
      <c r="A161" s="1">
        <v>42186</v>
      </c>
      <c r="B161">
        <v>6.9820000000000002</v>
      </c>
      <c r="C161">
        <f t="shared" si="4"/>
        <v>6.9820000000000002</v>
      </c>
      <c r="D161">
        <f t="shared" si="5"/>
        <v>6.9820000000000002</v>
      </c>
    </row>
    <row r="162" spans="1:4" x14ac:dyDescent="0.2">
      <c r="A162" s="1">
        <v>42217</v>
      </c>
      <c r="B162">
        <v>7.3920000000000003</v>
      </c>
      <c r="C162">
        <f t="shared" si="4"/>
        <v>7.3920000000000003</v>
      </c>
      <c r="D162" t="e">
        <f t="shared" si="5"/>
        <v>#N/A</v>
      </c>
    </row>
    <row r="163" spans="1:4" x14ac:dyDescent="0.2">
      <c r="A163" s="1">
        <v>42248</v>
      </c>
      <c r="B163">
        <v>7.9260000000000002</v>
      </c>
      <c r="C163">
        <f t="shared" si="4"/>
        <v>7.9260000000000002</v>
      </c>
      <c r="D163">
        <f t="shared" si="5"/>
        <v>7.9260000000000002</v>
      </c>
    </row>
    <row r="164" spans="1:4" x14ac:dyDescent="0.2">
      <c r="A164" s="1">
        <v>42278</v>
      </c>
      <c r="B164">
        <v>7.6535232881616002</v>
      </c>
      <c r="C164" t="e">
        <f t="shared" si="4"/>
        <v>#N/A</v>
      </c>
      <c r="D164">
        <f t="shared" si="5"/>
        <v>7.6535232881616002</v>
      </c>
    </row>
    <row r="165" spans="1:4" x14ac:dyDescent="0.2">
      <c r="A165" s="1">
        <v>42309</v>
      </c>
      <c r="B165">
        <v>6.6245617062491897</v>
      </c>
      <c r="C165" t="e">
        <f t="shared" si="4"/>
        <v>#N/A</v>
      </c>
      <c r="D165">
        <f t="shared" si="5"/>
        <v>6.6245617062491897</v>
      </c>
    </row>
    <row r="166" spans="1:4" x14ac:dyDescent="0.2">
      <c r="A166" s="1">
        <v>42339</v>
      </c>
      <c r="B166">
        <v>5.7229999999999999</v>
      </c>
      <c r="C166">
        <f t="shared" si="4"/>
        <v>5.7229999999999999</v>
      </c>
      <c r="D166">
        <f t="shared" si="5"/>
        <v>5.7229999999999999</v>
      </c>
    </row>
    <row r="167" spans="1:4" x14ac:dyDescent="0.2">
      <c r="A167" s="1">
        <v>42370</v>
      </c>
      <c r="B167">
        <v>4.0599999999999996</v>
      </c>
      <c r="C167">
        <f t="shared" si="4"/>
        <v>4.0599999999999996</v>
      </c>
      <c r="D167" t="e">
        <f t="shared" si="5"/>
        <v>#N/A</v>
      </c>
    </row>
    <row r="168" spans="1:4" x14ac:dyDescent="0.2">
      <c r="A168" s="1">
        <v>42401</v>
      </c>
      <c r="B168">
        <v>3.34</v>
      </c>
      <c r="C168">
        <f t="shared" si="4"/>
        <v>3.34</v>
      </c>
      <c r="D168" t="e">
        <f t="shared" si="5"/>
        <v>#N/A</v>
      </c>
    </row>
    <row r="169" spans="1:4" x14ac:dyDescent="0.2">
      <c r="A169" s="1">
        <v>42430</v>
      </c>
      <c r="B169">
        <v>4.9249999999999998</v>
      </c>
      <c r="C169">
        <f t="shared" si="4"/>
        <v>4.9249999999999998</v>
      </c>
      <c r="D169">
        <f t="shared" si="5"/>
        <v>4.9249999999999998</v>
      </c>
    </row>
    <row r="170" spans="1:4" x14ac:dyDescent="0.2">
      <c r="A170" s="1">
        <v>42461</v>
      </c>
      <c r="B170">
        <v>3.0730356970872901</v>
      </c>
      <c r="C170" t="e">
        <f t="shared" si="4"/>
        <v>#N/A</v>
      </c>
      <c r="D170">
        <f t="shared" si="5"/>
        <v>3.0730356970872901</v>
      </c>
    </row>
    <row r="171" spans="1:4" x14ac:dyDescent="0.2">
      <c r="A171" s="1">
        <v>42491</v>
      </c>
      <c r="B171">
        <v>6.165</v>
      </c>
      <c r="C171">
        <f t="shared" si="4"/>
        <v>6.165</v>
      </c>
      <c r="D171">
        <f t="shared" si="5"/>
        <v>6.165</v>
      </c>
    </row>
    <row r="172" spans="1:4" x14ac:dyDescent="0.2">
      <c r="A172" s="1">
        <v>42522</v>
      </c>
      <c r="B172">
        <v>6.992</v>
      </c>
      <c r="C172">
        <f t="shared" si="4"/>
        <v>6.992</v>
      </c>
      <c r="D172" t="e">
        <f t="shared" si="5"/>
        <v>#N/A</v>
      </c>
    </row>
    <row r="173" spans="1:4" x14ac:dyDescent="0.2">
      <c r="A173" s="1">
        <v>42552</v>
      </c>
      <c r="B173">
        <v>7.2889999999999997</v>
      </c>
      <c r="C173">
        <f t="shared" si="4"/>
        <v>7.2889999999999997</v>
      </c>
      <c r="D173" t="e">
        <f t="shared" si="5"/>
        <v>#N/A</v>
      </c>
    </row>
    <row r="174" spans="1:4" x14ac:dyDescent="0.2">
      <c r="A174" s="1">
        <v>42583</v>
      </c>
      <c r="B174">
        <v>8.3030000000000008</v>
      </c>
      <c r="C174">
        <f t="shared" si="4"/>
        <v>8.3030000000000008</v>
      </c>
      <c r="D174">
        <f t="shared" si="5"/>
        <v>8.3030000000000008</v>
      </c>
    </row>
    <row r="175" spans="1:4" x14ac:dyDescent="0.2">
      <c r="A175" s="1">
        <v>42614</v>
      </c>
      <c r="B175">
        <v>12.772304454916201</v>
      </c>
      <c r="C175" t="e">
        <f t="shared" si="4"/>
        <v>#N/A</v>
      </c>
      <c r="D175">
        <f t="shared" si="5"/>
        <v>12.772304454916201</v>
      </c>
    </row>
    <row r="176" spans="1:4" x14ac:dyDescent="0.2">
      <c r="A176" s="1">
        <v>42644</v>
      </c>
      <c r="B176">
        <v>11.549570343504801</v>
      </c>
      <c r="C176" t="e">
        <f t="shared" si="4"/>
        <v>#N/A</v>
      </c>
      <c r="D176">
        <f t="shared" si="5"/>
        <v>11.549570343504801</v>
      </c>
    </row>
    <row r="177" spans="1:4" x14ac:dyDescent="0.2">
      <c r="A177" s="1">
        <v>42675</v>
      </c>
      <c r="B177">
        <v>9.1969999999999992</v>
      </c>
      <c r="C177">
        <f t="shared" si="4"/>
        <v>9.1969999999999992</v>
      </c>
      <c r="D177">
        <f t="shared" si="5"/>
        <v>9.1969999999999992</v>
      </c>
    </row>
    <row r="178" spans="1:4" x14ac:dyDescent="0.2">
      <c r="A178" s="1">
        <v>42705</v>
      </c>
      <c r="B178">
        <v>7.0949999999999998</v>
      </c>
      <c r="C178">
        <f t="shared" si="4"/>
        <v>7.0949999999999998</v>
      </c>
      <c r="D178" t="e">
        <f t="shared" si="5"/>
        <v>#N/A</v>
      </c>
    </row>
    <row r="179" spans="1:4" x14ac:dyDescent="0.2">
      <c r="A179" s="1">
        <v>42736</v>
      </c>
      <c r="B179">
        <v>4.5789999999999997</v>
      </c>
      <c r="C179">
        <f t="shared" si="4"/>
        <v>4.5789999999999997</v>
      </c>
      <c r="D179">
        <f t="shared" si="5"/>
        <v>4.5789999999999997</v>
      </c>
    </row>
    <row r="180" spans="1:4" x14ac:dyDescent="0.2">
      <c r="A180" s="1">
        <v>42767</v>
      </c>
      <c r="B180">
        <v>4.5551646533851198</v>
      </c>
      <c r="C180" t="e">
        <f t="shared" si="4"/>
        <v>#N/A</v>
      </c>
      <c r="D180">
        <f t="shared" si="5"/>
        <v>4.5551646533851198</v>
      </c>
    </row>
    <row r="181" spans="1:4" x14ac:dyDescent="0.2">
      <c r="A181" s="1">
        <v>42795</v>
      </c>
      <c r="B181">
        <v>4.383</v>
      </c>
      <c r="C181">
        <f t="shared" si="4"/>
        <v>4.383</v>
      </c>
      <c r="D181">
        <f t="shared" si="5"/>
        <v>4.383</v>
      </c>
    </row>
    <row r="182" spans="1:4" x14ac:dyDescent="0.2">
      <c r="A182" s="1">
        <v>42826</v>
      </c>
      <c r="B182">
        <v>7.24</v>
      </c>
      <c r="C182">
        <f t="shared" si="4"/>
        <v>7.24</v>
      </c>
      <c r="D182" t="e">
        <f t="shared" si="5"/>
        <v>#N/A</v>
      </c>
    </row>
    <row r="183" spans="1:4" x14ac:dyDescent="0.2">
      <c r="A183" s="1">
        <v>42856</v>
      </c>
      <c r="B183">
        <v>8.9779999999999998</v>
      </c>
      <c r="C183">
        <f t="shared" si="4"/>
        <v>8.9779999999999998</v>
      </c>
      <c r="D183" t="e">
        <f t="shared" si="5"/>
        <v>#N/A</v>
      </c>
    </row>
    <row r="184" spans="1:4" x14ac:dyDescent="0.2">
      <c r="A184" s="1">
        <v>42887</v>
      </c>
      <c r="B184">
        <v>9.56</v>
      </c>
      <c r="C184">
        <f t="shared" si="4"/>
        <v>9.56</v>
      </c>
      <c r="D184">
        <f t="shared" si="5"/>
        <v>9.56</v>
      </c>
    </row>
    <row r="185" spans="1:4" x14ac:dyDescent="0.2">
      <c r="A185" s="1">
        <v>42917</v>
      </c>
      <c r="B185">
        <v>10.5077232629951</v>
      </c>
      <c r="C185" t="e">
        <f t="shared" si="4"/>
        <v>#N/A</v>
      </c>
      <c r="D185">
        <f t="shared" si="5"/>
        <v>10.5077232629951</v>
      </c>
    </row>
    <row r="186" spans="1:4" x14ac:dyDescent="0.2">
      <c r="A186" s="1">
        <v>42948</v>
      </c>
      <c r="B186">
        <v>10.8295619034257</v>
      </c>
      <c r="C186" t="e">
        <f t="shared" si="4"/>
        <v>#N/A</v>
      </c>
      <c r="D186">
        <f t="shared" si="5"/>
        <v>10.8295619034257</v>
      </c>
    </row>
    <row r="187" spans="1:4" x14ac:dyDescent="0.2">
      <c r="A187" s="1">
        <v>42979</v>
      </c>
      <c r="B187">
        <v>11.970004710522799</v>
      </c>
      <c r="C187" t="e">
        <f t="shared" si="4"/>
        <v>#N/A</v>
      </c>
      <c r="D187">
        <f t="shared" si="5"/>
        <v>11.970004710522799</v>
      </c>
    </row>
    <row r="188" spans="1:4" x14ac:dyDescent="0.2">
      <c r="A188" s="1">
        <v>43009</v>
      </c>
      <c r="B188">
        <v>10.7472705991115</v>
      </c>
      <c r="C188" t="e">
        <f t="shared" si="4"/>
        <v>#N/A</v>
      </c>
      <c r="D188">
        <f t="shared" si="5"/>
        <v>10.7472705991115</v>
      </c>
    </row>
    <row r="189" spans="1:4" x14ac:dyDescent="0.2">
      <c r="A189" s="1">
        <v>43040</v>
      </c>
      <c r="B189">
        <v>10.531984239542</v>
      </c>
      <c r="C189" t="e">
        <f t="shared" si="4"/>
        <v>#N/A</v>
      </c>
      <c r="D189">
        <f t="shared" si="5"/>
        <v>10.531984239542</v>
      </c>
    </row>
    <row r="190" spans="1:4" x14ac:dyDescent="0.2">
      <c r="A190" s="1">
        <v>43070</v>
      </c>
      <c r="B190">
        <v>6.4346459614640903</v>
      </c>
      <c r="C190" t="e">
        <f t="shared" si="4"/>
        <v>#N/A</v>
      </c>
      <c r="D190">
        <f t="shared" si="5"/>
        <v>6.4346459614640903</v>
      </c>
    </row>
    <row r="191" spans="1:4" x14ac:dyDescent="0.2">
      <c r="A191" s="1">
        <v>43101</v>
      </c>
      <c r="B191">
        <v>6.9667971018946204</v>
      </c>
      <c r="C191" t="e">
        <f t="shared" si="4"/>
        <v>#N/A</v>
      </c>
      <c r="D191">
        <f t="shared" si="5"/>
        <v>6.9667971018946204</v>
      </c>
    </row>
    <row r="192" spans="1:4" x14ac:dyDescent="0.2">
      <c r="A192" s="1">
        <v>43132</v>
      </c>
      <c r="B192">
        <v>3.75286490899181</v>
      </c>
      <c r="C192" t="e">
        <f t="shared" si="4"/>
        <v>#N/A</v>
      </c>
      <c r="D192">
        <f t="shared" si="5"/>
        <v>3.75286490899181</v>
      </c>
    </row>
    <row r="193" spans="1:4" x14ac:dyDescent="0.2">
      <c r="A193" s="1">
        <v>43160</v>
      </c>
      <c r="B193">
        <v>3.93881862723013</v>
      </c>
      <c r="C193" t="e">
        <f t="shared" si="4"/>
        <v>#N/A</v>
      </c>
      <c r="D193">
        <f t="shared" si="5"/>
        <v>3.93881862723013</v>
      </c>
    </row>
    <row r="194" spans="1:4" x14ac:dyDescent="0.2">
      <c r="A194" s="1">
        <v>43191</v>
      </c>
      <c r="B194">
        <v>6.30284476766065</v>
      </c>
      <c r="C194" t="e">
        <f t="shared" si="4"/>
        <v>#N/A</v>
      </c>
      <c r="D194">
        <f t="shared" si="5"/>
        <v>6.30284476766065</v>
      </c>
    </row>
    <row r="195" spans="1:4" x14ac:dyDescent="0.2">
      <c r="A195" s="1">
        <v>43221</v>
      </c>
      <c r="B195">
        <v>7.7804439895826603</v>
      </c>
      <c r="C195" t="e">
        <f t="shared" ref="C195:C239" si="6">IF(OR(LEN(B195)&gt;10,ISBLANK(B195)),NA(),B195)</f>
        <v>#N/A</v>
      </c>
      <c r="D195">
        <f t="shared" ref="D195:D239" si="7">IF(LEN(B195)&gt;10,B195,IF(OR(AND(LEN(B194)&gt;10,ISNUMBER(B194)),LEN(B196)&gt;10),B195,NA()))</f>
        <v>7.7804439895826603</v>
      </c>
    </row>
    <row r="196" spans="1:4" x14ac:dyDescent="0.2">
      <c r="A196" s="1">
        <v>43252</v>
      </c>
      <c r="B196">
        <v>9.766</v>
      </c>
      <c r="C196">
        <f t="shared" si="6"/>
        <v>9.766</v>
      </c>
      <c r="D196">
        <f t="shared" si="7"/>
        <v>9.766</v>
      </c>
    </row>
    <row r="197" spans="1:4" x14ac:dyDescent="0.2">
      <c r="A197" s="1">
        <v>43282</v>
      </c>
      <c r="B197">
        <v>10.44</v>
      </c>
      <c r="C197">
        <f t="shared" si="6"/>
        <v>10.44</v>
      </c>
      <c r="D197">
        <f t="shared" si="7"/>
        <v>10.44</v>
      </c>
    </row>
    <row r="198" spans="1:4" x14ac:dyDescent="0.2">
      <c r="A198" s="1">
        <v>43313</v>
      </c>
      <c r="B198">
        <v>10.027262159032301</v>
      </c>
      <c r="C198" t="e">
        <f t="shared" si="6"/>
        <v>#N/A</v>
      </c>
      <c r="D198">
        <f t="shared" si="7"/>
        <v>10.027262159032301</v>
      </c>
    </row>
    <row r="199" spans="1:4" x14ac:dyDescent="0.2">
      <c r="A199" s="1">
        <v>43344</v>
      </c>
      <c r="B199">
        <v>11.1677049661295</v>
      </c>
      <c r="C199" t="e">
        <f t="shared" si="6"/>
        <v>#N/A</v>
      </c>
      <c r="D199">
        <f t="shared" si="7"/>
        <v>11.1677049661295</v>
      </c>
    </row>
    <row r="200" spans="1:4" x14ac:dyDescent="0.2">
      <c r="A200" s="1">
        <v>43374</v>
      </c>
      <c r="B200">
        <v>10.084</v>
      </c>
      <c r="C200">
        <f t="shared" si="6"/>
        <v>10.084</v>
      </c>
      <c r="D200">
        <f t="shared" si="7"/>
        <v>10.084</v>
      </c>
    </row>
    <row r="201" spans="1:4" x14ac:dyDescent="0.2">
      <c r="A201" s="1">
        <v>43405</v>
      </c>
      <c r="B201">
        <v>9.2880000000000003</v>
      </c>
      <c r="C201">
        <f t="shared" si="6"/>
        <v>9.2880000000000003</v>
      </c>
      <c r="D201" t="e">
        <f t="shared" si="7"/>
        <v>#N/A</v>
      </c>
    </row>
    <row r="202" spans="1:4" x14ac:dyDescent="0.2">
      <c r="A202" s="1">
        <v>43435</v>
      </c>
      <c r="B202">
        <v>5.8739999999999997</v>
      </c>
      <c r="C202">
        <f t="shared" si="6"/>
        <v>5.8739999999999997</v>
      </c>
      <c r="D202" t="e">
        <f t="shared" si="7"/>
        <v>#N/A</v>
      </c>
    </row>
    <row r="203" spans="1:4" x14ac:dyDescent="0.2">
      <c r="A203" s="1">
        <v>43466</v>
      </c>
      <c r="B203">
        <v>6.3029999999999999</v>
      </c>
      <c r="C203">
        <f t="shared" si="6"/>
        <v>6.3029999999999999</v>
      </c>
      <c r="D203" t="e">
        <f t="shared" si="7"/>
        <v>#N/A</v>
      </c>
    </row>
    <row r="204" spans="1:4" x14ac:dyDescent="0.2">
      <c r="A204" s="1">
        <v>43497</v>
      </c>
      <c r="B204">
        <v>3.0739999999999998</v>
      </c>
      <c r="C204">
        <f t="shared" si="6"/>
        <v>3.0739999999999998</v>
      </c>
      <c r="D204" t="e">
        <f t="shared" si="7"/>
        <v>#N/A</v>
      </c>
    </row>
    <row r="205" spans="1:4" x14ac:dyDescent="0.2">
      <c r="A205" s="1">
        <v>43525</v>
      </c>
      <c r="B205">
        <v>3.2749999999999999</v>
      </c>
      <c r="C205">
        <f t="shared" si="6"/>
        <v>3.2749999999999999</v>
      </c>
      <c r="D205" t="e">
        <f t="shared" si="7"/>
        <v>#N/A</v>
      </c>
    </row>
    <row r="206" spans="1:4" x14ac:dyDescent="0.2">
      <c r="A206" s="1">
        <v>43556</v>
      </c>
      <c r="B206">
        <v>5.3070000000000004</v>
      </c>
      <c r="C206">
        <f t="shared" si="6"/>
        <v>5.3070000000000004</v>
      </c>
      <c r="D206" t="e">
        <f t="shared" si="7"/>
        <v>#N/A</v>
      </c>
    </row>
    <row r="207" spans="1:4" x14ac:dyDescent="0.2">
      <c r="A207" s="1">
        <v>43586</v>
      </c>
      <c r="B207">
        <v>6.5830000000000002</v>
      </c>
      <c r="C207">
        <f t="shared" si="6"/>
        <v>6.5830000000000002</v>
      </c>
      <c r="D207" t="e">
        <f t="shared" si="7"/>
        <v>#N/A</v>
      </c>
    </row>
    <row r="208" spans="1:4" x14ac:dyDescent="0.2">
      <c r="A208" s="1">
        <v>43617</v>
      </c>
      <c r="B208">
        <v>6.14</v>
      </c>
      <c r="C208">
        <f t="shared" si="6"/>
        <v>6.14</v>
      </c>
      <c r="D208" t="e">
        <f t="shared" si="7"/>
        <v>#N/A</v>
      </c>
    </row>
    <row r="209" spans="1:4" x14ac:dyDescent="0.2">
      <c r="A209" s="1">
        <v>43647</v>
      </c>
      <c r="B209">
        <v>8.2870000000000008</v>
      </c>
      <c r="C209">
        <f t="shared" si="6"/>
        <v>8.2870000000000008</v>
      </c>
      <c r="D209" t="e">
        <f t="shared" si="7"/>
        <v>#N/A</v>
      </c>
    </row>
    <row r="210" spans="1:4" x14ac:dyDescent="0.2">
      <c r="A210" s="1">
        <v>43678</v>
      </c>
      <c r="B210">
        <v>9.0419999999999998</v>
      </c>
      <c r="C210">
        <f t="shared" si="6"/>
        <v>9.0419999999999998</v>
      </c>
      <c r="D210" t="e">
        <f t="shared" si="7"/>
        <v>#N/A</v>
      </c>
    </row>
    <row r="211" spans="1:4" x14ac:dyDescent="0.2">
      <c r="A211" s="1">
        <v>43709</v>
      </c>
      <c r="B211">
        <v>10.048</v>
      </c>
      <c r="C211">
        <f t="shared" si="6"/>
        <v>10.048</v>
      </c>
      <c r="D211" t="e">
        <f t="shared" si="7"/>
        <v>#N/A</v>
      </c>
    </row>
    <row r="212" spans="1:4" x14ac:dyDescent="0.2">
      <c r="A212" s="1">
        <v>43739</v>
      </c>
      <c r="B212">
        <v>8.8350000000000009</v>
      </c>
      <c r="C212">
        <f t="shared" si="6"/>
        <v>8.8350000000000009</v>
      </c>
      <c r="D212" t="e">
        <f t="shared" si="7"/>
        <v>#N/A</v>
      </c>
    </row>
    <row r="213" spans="1:4" x14ac:dyDescent="0.2">
      <c r="A213" s="1">
        <v>43770</v>
      </c>
      <c r="B213">
        <v>9.2129999999999992</v>
      </c>
      <c r="C213">
        <f t="shared" si="6"/>
        <v>9.2129999999999992</v>
      </c>
      <c r="D213" t="e">
        <f t="shared" si="7"/>
        <v>#N/A</v>
      </c>
    </row>
    <row r="214" spans="1:4" x14ac:dyDescent="0.2">
      <c r="A214" s="1">
        <v>43800</v>
      </c>
      <c r="B214">
        <v>5.875</v>
      </c>
      <c r="C214">
        <f t="shared" si="6"/>
        <v>5.875</v>
      </c>
      <c r="D214" t="e">
        <f t="shared" si="7"/>
        <v>#N/A</v>
      </c>
    </row>
    <row r="215" spans="1:4" x14ac:dyDescent="0.2">
      <c r="A215" s="1">
        <v>43831</v>
      </c>
      <c r="B215">
        <v>1.0880000000000001</v>
      </c>
      <c r="C215">
        <f t="shared" si="6"/>
        <v>1.0880000000000001</v>
      </c>
      <c r="D215" t="e">
        <f t="shared" si="7"/>
        <v>#N/A</v>
      </c>
    </row>
    <row r="216" spans="1:4" x14ac:dyDescent="0.2">
      <c r="A216" s="1">
        <v>43862</v>
      </c>
      <c r="B216">
        <v>0.75600000000000001</v>
      </c>
      <c r="C216">
        <f t="shared" si="6"/>
        <v>0.75600000000000001</v>
      </c>
      <c r="D216" t="e">
        <f t="shared" si="7"/>
        <v>#N/A</v>
      </c>
    </row>
    <row r="217" spans="1:4" x14ac:dyDescent="0.2">
      <c r="A217" s="1">
        <v>43891</v>
      </c>
      <c r="B217">
        <v>0.73099999999999998</v>
      </c>
      <c r="C217">
        <f t="shared" si="6"/>
        <v>0.73099999999999998</v>
      </c>
      <c r="D217" t="e">
        <f t="shared" si="7"/>
        <v>#N/A</v>
      </c>
    </row>
    <row r="218" spans="1:4" x14ac:dyDescent="0.2">
      <c r="A218" s="1">
        <v>43922</v>
      </c>
      <c r="B218">
        <v>4.0289999999999999</v>
      </c>
      <c r="C218">
        <f t="shared" si="6"/>
        <v>4.0289999999999999</v>
      </c>
      <c r="D218" t="e">
        <f t="shared" si="7"/>
        <v>#N/A</v>
      </c>
    </row>
    <row r="219" spans="1:4" x14ac:dyDescent="0.2">
      <c r="A219" s="1">
        <v>43952</v>
      </c>
      <c r="B219">
        <v>4.625</v>
      </c>
      <c r="C219">
        <f t="shared" si="6"/>
        <v>4.625</v>
      </c>
      <c r="D219" t="e">
        <f t="shared" si="7"/>
        <v>#N/A</v>
      </c>
    </row>
    <row r="220" spans="1:4" x14ac:dyDescent="0.2">
      <c r="A220" s="1">
        <v>43983</v>
      </c>
      <c r="B220">
        <v>6.92</v>
      </c>
      <c r="C220">
        <f t="shared" si="6"/>
        <v>6.92</v>
      </c>
      <c r="D220" t="e">
        <f t="shared" si="7"/>
        <v>#N/A</v>
      </c>
    </row>
    <row r="221" spans="1:4" x14ac:dyDescent="0.2">
      <c r="A221" s="1">
        <v>44013</v>
      </c>
      <c r="B221">
        <v>9.1270000000000007</v>
      </c>
      <c r="C221">
        <f t="shared" si="6"/>
        <v>9.1270000000000007</v>
      </c>
      <c r="D221" t="e">
        <f t="shared" si="7"/>
        <v>#N/A</v>
      </c>
    </row>
    <row r="222" spans="1:4" x14ac:dyDescent="0.2">
      <c r="A222" s="1">
        <v>44044</v>
      </c>
      <c r="B222">
        <v>9.4969999999999999</v>
      </c>
      <c r="C222">
        <f t="shared" si="6"/>
        <v>9.4969999999999999</v>
      </c>
      <c r="D222" t="e">
        <f t="shared" si="7"/>
        <v>#N/A</v>
      </c>
    </row>
    <row r="223" spans="1:4" x14ac:dyDescent="0.2">
      <c r="A223" s="1">
        <v>44075</v>
      </c>
      <c r="B223">
        <v>8.2270000000000003</v>
      </c>
      <c r="C223">
        <f t="shared" si="6"/>
        <v>8.2270000000000003</v>
      </c>
      <c r="D223" t="e">
        <f t="shared" si="7"/>
        <v>#N/A</v>
      </c>
    </row>
    <row r="224" spans="1:4" x14ac:dyDescent="0.2">
      <c r="A224" s="1">
        <v>44105</v>
      </c>
      <c r="B224">
        <v>8.3439999999999994</v>
      </c>
      <c r="C224">
        <f t="shared" si="6"/>
        <v>8.3439999999999994</v>
      </c>
      <c r="D224" t="e">
        <f t="shared" si="7"/>
        <v>#N/A</v>
      </c>
    </row>
    <row r="225" spans="1:4" x14ac:dyDescent="0.2">
      <c r="A225" s="1">
        <v>44136</v>
      </c>
      <c r="B225">
        <v>7.532</v>
      </c>
      <c r="C225">
        <f t="shared" si="6"/>
        <v>7.532</v>
      </c>
      <c r="D225" t="e">
        <f t="shared" si="7"/>
        <v>#N/A</v>
      </c>
    </row>
    <row r="226" spans="1:4" x14ac:dyDescent="0.2">
      <c r="A226" s="1">
        <v>44166</v>
      </c>
      <c r="B226">
        <v>5.8479999999999999</v>
      </c>
      <c r="C226">
        <f t="shared" si="6"/>
        <v>5.8479999999999999</v>
      </c>
      <c r="D226" t="e">
        <f t="shared" si="7"/>
        <v>#N/A</v>
      </c>
    </row>
    <row r="227" spans="1:4" x14ac:dyDescent="0.2">
      <c r="A227" s="1">
        <v>44197</v>
      </c>
      <c r="B227">
        <v>4.4329999999999998</v>
      </c>
      <c r="C227">
        <f t="shared" si="6"/>
        <v>4.4329999999999998</v>
      </c>
      <c r="D227" t="e">
        <f t="shared" si="7"/>
        <v>#N/A</v>
      </c>
    </row>
    <row r="228" spans="1:4" x14ac:dyDescent="0.2">
      <c r="A228" s="1">
        <v>44228</v>
      </c>
      <c r="B228">
        <v>6.5949999999999998</v>
      </c>
      <c r="C228">
        <f t="shared" si="6"/>
        <v>6.5949999999999998</v>
      </c>
      <c r="D228" t="e">
        <f t="shared" si="7"/>
        <v>#N/A</v>
      </c>
    </row>
    <row r="229" spans="1:4" x14ac:dyDescent="0.2">
      <c r="A229" s="1">
        <v>44256</v>
      </c>
      <c r="B229">
        <v>6.8090000000000002</v>
      </c>
      <c r="C229">
        <f t="shared" si="6"/>
        <v>6.8090000000000002</v>
      </c>
      <c r="D229" t="e">
        <f t="shared" si="7"/>
        <v>#N/A</v>
      </c>
    </row>
    <row r="230" spans="1:4" x14ac:dyDescent="0.2">
      <c r="A230" s="1">
        <v>44287</v>
      </c>
      <c r="B230">
        <v>8.3149999999999995</v>
      </c>
      <c r="C230">
        <f t="shared" si="6"/>
        <v>8.3149999999999995</v>
      </c>
      <c r="D230" t="e">
        <f t="shared" si="7"/>
        <v>#N/A</v>
      </c>
    </row>
    <row r="231" spans="1:4" x14ac:dyDescent="0.2">
      <c r="A231" s="1">
        <v>44317</v>
      </c>
      <c r="B231">
        <v>9.3000000000000007</v>
      </c>
      <c r="C231">
        <f t="shared" si="6"/>
        <v>9.3000000000000007</v>
      </c>
      <c r="D231" t="e">
        <f t="shared" si="7"/>
        <v>#N/A</v>
      </c>
    </row>
    <row r="232" spans="1:4" x14ac:dyDescent="0.2">
      <c r="A232" s="1">
        <v>44348</v>
      </c>
      <c r="B232">
        <v>10.973000000000001</v>
      </c>
      <c r="C232">
        <f t="shared" si="6"/>
        <v>10.973000000000001</v>
      </c>
      <c r="D232" t="e">
        <f t="shared" si="7"/>
        <v>#N/A</v>
      </c>
    </row>
    <row r="233" spans="1:4" x14ac:dyDescent="0.2">
      <c r="A233" s="1">
        <v>44378</v>
      </c>
      <c r="B233">
        <v>10.959</v>
      </c>
      <c r="C233">
        <f t="shared" si="6"/>
        <v>10.959</v>
      </c>
      <c r="D233" t="e">
        <f t="shared" si="7"/>
        <v>#N/A</v>
      </c>
    </row>
    <row r="234" spans="1:4" x14ac:dyDescent="0.2">
      <c r="A234" s="1">
        <v>44409</v>
      </c>
      <c r="B234">
        <v>10.827999999999999</v>
      </c>
      <c r="C234">
        <f t="shared" si="6"/>
        <v>10.827999999999999</v>
      </c>
      <c r="D234" t="e">
        <f t="shared" si="7"/>
        <v>#N/A</v>
      </c>
    </row>
    <row r="235" spans="1:4" x14ac:dyDescent="0.2">
      <c r="A235" s="1">
        <v>44440</v>
      </c>
      <c r="B235">
        <v>11.754</v>
      </c>
      <c r="C235">
        <f t="shared" si="6"/>
        <v>11.754</v>
      </c>
      <c r="D235" t="e">
        <f t="shared" si="7"/>
        <v>#N/A</v>
      </c>
    </row>
    <row r="236" spans="1:4" x14ac:dyDescent="0.2">
      <c r="A236" s="1">
        <v>44470</v>
      </c>
      <c r="B236">
        <v>10.757999999999999</v>
      </c>
      <c r="C236">
        <f t="shared" si="6"/>
        <v>10.757999999999999</v>
      </c>
      <c r="D236" t="e">
        <f t="shared" si="7"/>
        <v>#N/A</v>
      </c>
    </row>
    <row r="237" spans="1:4" x14ac:dyDescent="0.2">
      <c r="A237" s="1">
        <v>44501</v>
      </c>
      <c r="B237">
        <v>9.2319999999999993</v>
      </c>
      <c r="C237">
        <f t="shared" si="6"/>
        <v>9.2319999999999993</v>
      </c>
      <c r="D237" t="e">
        <f t="shared" si="7"/>
        <v>#N/A</v>
      </c>
    </row>
    <row r="238" spans="1:4" x14ac:dyDescent="0.2">
      <c r="A238" s="1">
        <v>44531</v>
      </c>
      <c r="B238">
        <v>6.7450000000000001</v>
      </c>
      <c r="C238">
        <f t="shared" si="6"/>
        <v>6.7450000000000001</v>
      </c>
      <c r="D238" t="e">
        <f t="shared" si="7"/>
        <v>#N/A</v>
      </c>
    </row>
    <row r="239" spans="1:4" x14ac:dyDescent="0.2">
      <c r="A239" s="1">
        <v>44562</v>
      </c>
      <c r="B239">
        <v>3.5659999999999998</v>
      </c>
      <c r="C239">
        <f t="shared" si="6"/>
        <v>3.5659999999999998</v>
      </c>
      <c r="D239" t="e">
        <f t="shared" si="7"/>
        <v>#N/A</v>
      </c>
    </row>
    <row r="240" spans="1:4" x14ac:dyDescent="0.2">
      <c r="C240"/>
      <c r="D240"/>
    </row>
    <row r="241" spans="3:4" x14ac:dyDescent="0.2">
      <c r="C241"/>
      <c r="D241"/>
    </row>
    <row r="242" spans="3:4" x14ac:dyDescent="0.2">
      <c r="C242"/>
      <c r="D242"/>
    </row>
    <row r="243" spans="3:4" x14ac:dyDescent="0.2">
      <c r="C243"/>
      <c r="D243"/>
    </row>
    <row r="244" spans="3:4" x14ac:dyDescent="0.2">
      <c r="C244"/>
      <c r="D244"/>
    </row>
    <row r="245" spans="3:4" x14ac:dyDescent="0.2">
      <c r="C245"/>
      <c r="D245"/>
    </row>
    <row r="246" spans="3:4" x14ac:dyDescent="0.2">
      <c r="C246"/>
      <c r="D246"/>
    </row>
    <row r="247" spans="3:4" x14ac:dyDescent="0.2">
      <c r="C247"/>
      <c r="D247"/>
    </row>
    <row r="248" spans="3:4" x14ac:dyDescent="0.2">
      <c r="C248"/>
      <c r="D248"/>
    </row>
    <row r="249" spans="3:4" x14ac:dyDescent="0.2">
      <c r="C249"/>
      <c r="D249"/>
    </row>
    <row r="250" spans="3:4" x14ac:dyDescent="0.2">
      <c r="C250"/>
      <c r="D250"/>
    </row>
    <row r="251" spans="3:4" x14ac:dyDescent="0.2">
      <c r="C251"/>
      <c r="D251"/>
    </row>
    <row r="252" spans="3:4" x14ac:dyDescent="0.2">
      <c r="C252"/>
      <c r="D252"/>
    </row>
    <row r="253" spans="3:4" x14ac:dyDescent="0.2">
      <c r="C253"/>
      <c r="D253"/>
    </row>
    <row r="254" spans="3:4" x14ac:dyDescent="0.2">
      <c r="C254"/>
      <c r="D254"/>
    </row>
    <row r="255" spans="3:4" x14ac:dyDescent="0.2">
      <c r="C255"/>
      <c r="D255"/>
    </row>
    <row r="256" spans="3:4" x14ac:dyDescent="0.2">
      <c r="C256"/>
      <c r="D256"/>
    </row>
    <row r="257" spans="3:4" x14ac:dyDescent="0.2">
      <c r="C257"/>
      <c r="D257"/>
    </row>
    <row r="258" spans="3:4" x14ac:dyDescent="0.2">
      <c r="C258"/>
      <c r="D258"/>
    </row>
    <row r="259" spans="3:4" x14ac:dyDescent="0.2">
      <c r="C259"/>
      <c r="D259"/>
    </row>
    <row r="260" spans="3:4" x14ac:dyDescent="0.2">
      <c r="C260"/>
      <c r="D260"/>
    </row>
    <row r="261" spans="3:4" x14ac:dyDescent="0.2">
      <c r="C261"/>
      <c r="D261"/>
    </row>
    <row r="262" spans="3:4" x14ac:dyDescent="0.2">
      <c r="C262"/>
      <c r="D262"/>
    </row>
    <row r="263" spans="3:4" x14ac:dyDescent="0.2">
      <c r="C263"/>
      <c r="D263"/>
    </row>
    <row r="264" spans="3:4" x14ac:dyDescent="0.2">
      <c r="C264"/>
      <c r="D264"/>
    </row>
    <row r="265" spans="3:4" x14ac:dyDescent="0.2">
      <c r="C265"/>
      <c r="D265"/>
    </row>
    <row r="266" spans="3:4" x14ac:dyDescent="0.2">
      <c r="C266"/>
      <c r="D266"/>
    </row>
    <row r="267" spans="3:4" x14ac:dyDescent="0.2">
      <c r="C267"/>
      <c r="D267"/>
    </row>
    <row r="268" spans="3:4" x14ac:dyDescent="0.2">
      <c r="C268"/>
      <c r="D268"/>
    </row>
    <row r="269" spans="3:4" x14ac:dyDescent="0.2">
      <c r="C269"/>
      <c r="D269"/>
    </row>
    <row r="270" spans="3:4" x14ac:dyDescent="0.2">
      <c r="C270"/>
      <c r="D270"/>
    </row>
    <row r="271" spans="3:4" x14ac:dyDescent="0.2">
      <c r="C271"/>
      <c r="D271"/>
    </row>
    <row r="272" spans="3:4" x14ac:dyDescent="0.2">
      <c r="C272"/>
      <c r="D272"/>
    </row>
    <row r="273" spans="3:4" x14ac:dyDescent="0.2">
      <c r="C273"/>
      <c r="D273"/>
    </row>
    <row r="274" spans="3:4" x14ac:dyDescent="0.2">
      <c r="C274"/>
      <c r="D274"/>
    </row>
    <row r="275" spans="3:4" x14ac:dyDescent="0.2">
      <c r="C275"/>
      <c r="D275"/>
    </row>
    <row r="276" spans="3:4" x14ac:dyDescent="0.2">
      <c r="C276"/>
      <c r="D276"/>
    </row>
    <row r="277" spans="3:4" x14ac:dyDescent="0.2">
      <c r="C277"/>
      <c r="D277"/>
    </row>
    <row r="278" spans="3:4" x14ac:dyDescent="0.2">
      <c r="C278"/>
      <c r="D278"/>
    </row>
    <row r="279" spans="3:4" x14ac:dyDescent="0.2">
      <c r="C279"/>
      <c r="D279"/>
    </row>
    <row r="280" spans="3:4" x14ac:dyDescent="0.2">
      <c r="C280"/>
      <c r="D280"/>
    </row>
    <row r="281" spans="3:4" x14ac:dyDescent="0.2">
      <c r="C281"/>
      <c r="D281"/>
    </row>
    <row r="282" spans="3:4" x14ac:dyDescent="0.2">
      <c r="C282"/>
      <c r="D282"/>
    </row>
    <row r="283" spans="3:4" x14ac:dyDescent="0.2">
      <c r="C283"/>
      <c r="D283"/>
    </row>
    <row r="284" spans="3:4" x14ac:dyDescent="0.2">
      <c r="C284"/>
      <c r="D284"/>
    </row>
    <row r="285" spans="3:4" x14ac:dyDescent="0.2">
      <c r="C285"/>
      <c r="D285"/>
    </row>
    <row r="286" spans="3:4" x14ac:dyDescent="0.2">
      <c r="C286"/>
      <c r="D286"/>
    </row>
    <row r="287" spans="3:4" x14ac:dyDescent="0.2">
      <c r="C287"/>
      <c r="D287"/>
    </row>
    <row r="288" spans="3:4" x14ac:dyDescent="0.2">
      <c r="C288"/>
      <c r="D288"/>
    </row>
    <row r="289" spans="3:4" x14ac:dyDescent="0.2">
      <c r="C289"/>
      <c r="D289"/>
    </row>
    <row r="290" spans="3:4" x14ac:dyDescent="0.2">
      <c r="C290"/>
      <c r="D290"/>
    </row>
    <row r="291" spans="3:4" x14ac:dyDescent="0.2">
      <c r="C291"/>
      <c r="D291"/>
    </row>
    <row r="292" spans="3:4" x14ac:dyDescent="0.2">
      <c r="C292"/>
      <c r="D292"/>
    </row>
    <row r="293" spans="3:4" x14ac:dyDescent="0.2">
      <c r="C293"/>
      <c r="D293"/>
    </row>
    <row r="294" spans="3:4" x14ac:dyDescent="0.2">
      <c r="C294"/>
      <c r="D294"/>
    </row>
    <row r="295" spans="3:4" x14ac:dyDescent="0.2">
      <c r="C295"/>
      <c r="D295"/>
    </row>
    <row r="296" spans="3:4" x14ac:dyDescent="0.2">
      <c r="C296"/>
      <c r="D296"/>
    </row>
    <row r="297" spans="3:4" x14ac:dyDescent="0.2">
      <c r="C297"/>
      <c r="D297"/>
    </row>
    <row r="298" spans="3:4" x14ac:dyDescent="0.2">
      <c r="C298"/>
      <c r="D298"/>
    </row>
    <row r="299" spans="3:4" x14ac:dyDescent="0.2">
      <c r="C299"/>
      <c r="D299"/>
    </row>
    <row r="300" spans="3:4" x14ac:dyDescent="0.2">
      <c r="C300"/>
      <c r="D300"/>
    </row>
    <row r="301" spans="3:4" x14ac:dyDescent="0.2">
      <c r="C301"/>
      <c r="D301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72B01-701A-944F-833A-77EBF2854ACA}">
  <dimension ref="A1:G23"/>
  <sheetViews>
    <sheetView topLeftCell="B1" zoomScale="139" zoomScaleNormal="139" workbookViewId="0">
      <selection activeCell="G8" sqref="G8"/>
    </sheetView>
  </sheetViews>
  <sheetFormatPr baseColWidth="10" defaultRowHeight="16" x14ac:dyDescent="0.2"/>
  <cols>
    <col min="1" max="4" width="10.83203125" style="4"/>
    <col min="5" max="5" width="5" customWidth="1"/>
    <col min="6" max="6" width="6.6640625" style="4" customWidth="1"/>
    <col min="7" max="7" width="8.1640625" style="4" customWidth="1"/>
  </cols>
  <sheetData>
    <row r="1" spans="1:7" ht="19" x14ac:dyDescent="0.25">
      <c r="A1" s="7" t="s">
        <v>4</v>
      </c>
      <c r="B1" s="7">
        <v>2009</v>
      </c>
      <c r="C1" s="7"/>
      <c r="D1" s="7"/>
    </row>
    <row r="3" spans="1:7" x14ac:dyDescent="0.2">
      <c r="A3" s="3" t="s">
        <v>0</v>
      </c>
      <c r="B3" s="3" t="s">
        <v>2</v>
      </c>
      <c r="C3" s="3" t="s">
        <v>14</v>
      </c>
      <c r="D3" s="3" t="s">
        <v>1</v>
      </c>
    </row>
    <row r="4" spans="1:7" x14ac:dyDescent="0.2">
      <c r="A4" s="5">
        <f>DATE(B1,4,1)</f>
        <v>39904</v>
      </c>
      <c r="B4" s="6">
        <f>VLOOKUP($A4,'gwsa-imputed'!$A$2:$D$300,2,FALSE)</f>
        <v>2.8279999999999998</v>
      </c>
      <c r="C4" s="6">
        <f>VLOOKUP($A4,'gwsa-imputed'!$A$2:$D$300,3,FALSE)</f>
        <v>2.8279999999999998</v>
      </c>
      <c r="D4" s="6" t="e">
        <f>VLOOKUP($A4,'gwsa-imputed'!$A$2:$D$300,4,FALSE)</f>
        <v>#N/A</v>
      </c>
    </row>
    <row r="5" spans="1:7" x14ac:dyDescent="0.2">
      <c r="A5" s="5">
        <f>EDATE(A4,1)</f>
        <v>39934</v>
      </c>
      <c r="B5" s="6">
        <f>VLOOKUP(A5,'gwsa-imputed'!$A$2:$D$300,2,FALSE)</f>
        <v>4.2359999999999998</v>
      </c>
      <c r="C5" s="6">
        <f>VLOOKUP($A5,'gwsa-imputed'!$A$2:$D$300,3,FALSE)</f>
        <v>4.2359999999999998</v>
      </c>
      <c r="D5" s="6" t="e">
        <f>VLOOKUP($A5,'gwsa-imputed'!$A$2:$D$300,4,FALSE)</f>
        <v>#N/A</v>
      </c>
      <c r="F5" s="4" t="s">
        <v>7</v>
      </c>
      <c r="G5" s="4">
        <v>6</v>
      </c>
    </row>
    <row r="6" spans="1:7" x14ac:dyDescent="0.2">
      <c r="A6" s="5">
        <f t="shared" ref="A6:A23" si="0">EDATE(A5,1)</f>
        <v>39965</v>
      </c>
      <c r="B6" s="6">
        <f>VLOOKUP(A6,'gwsa-imputed'!$A$2:$D$300,2,FALSE)</f>
        <v>4.7839999999999998</v>
      </c>
      <c r="C6" s="6">
        <f>VLOOKUP($A6,'gwsa-imputed'!$A$2:$D$300,3,FALSE)</f>
        <v>4.7839999999999998</v>
      </c>
      <c r="D6" s="6" t="e">
        <f>VLOOKUP($A6,'gwsa-imputed'!$A$2:$D$300,4,FALSE)</f>
        <v>#N/A</v>
      </c>
      <c r="F6" s="4" t="s">
        <v>5</v>
      </c>
      <c r="G6" s="4">
        <v>0.2</v>
      </c>
    </row>
    <row r="7" spans="1:7" x14ac:dyDescent="0.2">
      <c r="A7" s="5">
        <f t="shared" si="0"/>
        <v>39995</v>
      </c>
      <c r="B7" s="6">
        <f>VLOOKUP(A7,'gwsa-imputed'!$A$2:$D$300,2,FALSE)</f>
        <v>5.1669999999999998</v>
      </c>
      <c r="C7" s="6">
        <f>VLOOKUP($A7,'gwsa-imputed'!$A$2:$D$300,3,FALSE)</f>
        <v>5.1669999999999998</v>
      </c>
      <c r="D7" s="6" t="e">
        <f>VLOOKUP($A7,'gwsa-imputed'!$A$2:$D$300,4,FALSE)</f>
        <v>#N/A</v>
      </c>
      <c r="F7" s="4" t="s">
        <v>6</v>
      </c>
      <c r="G7" s="4">
        <v>-7</v>
      </c>
    </row>
    <row r="8" spans="1:7" x14ac:dyDescent="0.2">
      <c r="A8" s="5">
        <f t="shared" si="0"/>
        <v>40026</v>
      </c>
      <c r="B8" s="6">
        <f>VLOOKUP(A8,'gwsa-imputed'!$A$2:$D$300,2,FALSE)</f>
        <v>5.8550000000000004</v>
      </c>
      <c r="C8" s="6">
        <f>VLOOKUP($A8,'gwsa-imputed'!$A$2:$D$300,3,FALSE)</f>
        <v>5.8550000000000004</v>
      </c>
      <c r="D8" s="6" t="e">
        <f>VLOOKUP($A8,'gwsa-imputed'!$A$2:$D$300,4,FALSE)</f>
        <v>#N/A</v>
      </c>
    </row>
    <row r="9" spans="1:7" x14ac:dyDescent="0.2">
      <c r="A9" s="5">
        <f t="shared" si="0"/>
        <v>40057</v>
      </c>
      <c r="B9" s="6">
        <f>VLOOKUP(A9,'gwsa-imputed'!$A$2:$D$300,2,FALSE)</f>
        <v>6.1189999999999998</v>
      </c>
      <c r="C9" s="6">
        <f>VLOOKUP($A9,'gwsa-imputed'!$A$2:$D$300,3,FALSE)</f>
        <v>6.1189999999999998</v>
      </c>
      <c r="D9" s="6" t="e">
        <f>VLOOKUP($A9,'gwsa-imputed'!$A$2:$D$300,4,FALSE)</f>
        <v>#N/A</v>
      </c>
      <c r="F9" s="4" t="s">
        <v>8</v>
      </c>
      <c r="G9" s="4">
        <f>G5-G6</f>
        <v>5.8</v>
      </c>
    </row>
    <row r="10" spans="1:7" x14ac:dyDescent="0.2">
      <c r="A10" s="5">
        <f t="shared" si="0"/>
        <v>40087</v>
      </c>
      <c r="B10" s="6">
        <f>VLOOKUP(A10,'gwsa-imputed'!$A$2:$D$300,2,FALSE)</f>
        <v>6.2279999999999998</v>
      </c>
      <c r="C10" s="6">
        <f>VLOOKUP($A10,'gwsa-imputed'!$A$2:$D$300,3,FALSE)</f>
        <v>6.2279999999999998</v>
      </c>
      <c r="D10" s="6" t="e">
        <f>VLOOKUP($A10,'gwsa-imputed'!$A$2:$D$300,4,FALSE)</f>
        <v>#N/A</v>
      </c>
      <c r="F10" s="4" t="s">
        <v>9</v>
      </c>
      <c r="G10" s="4">
        <f>G6-G7</f>
        <v>7.2</v>
      </c>
    </row>
    <row r="11" spans="1:7" x14ac:dyDescent="0.2">
      <c r="A11" s="5">
        <f t="shared" si="0"/>
        <v>40118</v>
      </c>
      <c r="B11" s="6">
        <f>VLOOKUP(A11,'gwsa-imputed'!$A$2:$D$300,2,FALSE)</f>
        <v>5.0069999999999997</v>
      </c>
      <c r="C11" s="6">
        <f>VLOOKUP($A11,'gwsa-imputed'!$A$2:$D$300,3,FALSE)</f>
        <v>5.0069999999999997</v>
      </c>
      <c r="D11" s="6" t="e">
        <f>VLOOKUP($A11,'gwsa-imputed'!$A$2:$D$300,4,FALSE)</f>
        <v>#N/A</v>
      </c>
    </row>
    <row r="12" spans="1:7" x14ac:dyDescent="0.2">
      <c r="A12" s="5">
        <f t="shared" si="0"/>
        <v>40148</v>
      </c>
      <c r="B12" s="6">
        <f>VLOOKUP(A12,'gwsa-imputed'!$A$2:$D$300,2,FALSE)</f>
        <v>4.9740000000000002</v>
      </c>
      <c r="C12" s="6">
        <f>VLOOKUP($A12,'gwsa-imputed'!$A$2:$D$300,3,FALSE)</f>
        <v>4.9740000000000002</v>
      </c>
      <c r="D12" s="6" t="e">
        <f>VLOOKUP($A12,'gwsa-imputed'!$A$2:$D$300,4,FALSE)</f>
        <v>#N/A</v>
      </c>
      <c r="F12" s="4" t="s">
        <v>10</v>
      </c>
      <c r="G12" s="3">
        <f>G9</f>
        <v>5.8</v>
      </c>
    </row>
    <row r="13" spans="1:7" x14ac:dyDescent="0.2">
      <c r="A13" s="5">
        <f t="shared" si="0"/>
        <v>40179</v>
      </c>
      <c r="B13" s="6">
        <f>VLOOKUP(A13,'gwsa-imputed'!$A$2:$D$300,2,FALSE)</f>
        <v>2.476</v>
      </c>
      <c r="C13" s="6">
        <f>VLOOKUP($A13,'gwsa-imputed'!$A$2:$D$300,3,FALSE)</f>
        <v>2.476</v>
      </c>
      <c r="D13" s="6" t="e">
        <f>VLOOKUP($A13,'gwsa-imputed'!$A$2:$D$300,4,FALSE)</f>
        <v>#N/A</v>
      </c>
      <c r="F13" s="4" t="s">
        <v>11</v>
      </c>
      <c r="G13" s="3">
        <f>G9+G10</f>
        <v>13</v>
      </c>
    </row>
    <row r="14" spans="1:7" x14ac:dyDescent="0.2">
      <c r="A14" s="5">
        <f t="shared" si="0"/>
        <v>40210</v>
      </c>
      <c r="B14" s="6">
        <f>VLOOKUP(A14,'gwsa-imputed'!$A$2:$D$300,2,FALSE)</f>
        <v>1.167</v>
      </c>
      <c r="C14" s="6">
        <f>VLOOKUP($A14,'gwsa-imputed'!$A$2:$D$300,3,FALSE)</f>
        <v>1.167</v>
      </c>
      <c r="D14" s="6" t="e">
        <f>VLOOKUP($A14,'gwsa-imputed'!$A$2:$D$300,4,FALSE)</f>
        <v>#N/A</v>
      </c>
    </row>
    <row r="15" spans="1:7" x14ac:dyDescent="0.2">
      <c r="A15" s="5">
        <f t="shared" si="0"/>
        <v>40238</v>
      </c>
      <c r="B15" s="6">
        <f>VLOOKUP(A15,'gwsa-imputed'!$A$2:$D$300,2,FALSE)</f>
        <v>0.26900000000000002</v>
      </c>
      <c r="C15" s="6">
        <f>VLOOKUP($A15,'gwsa-imputed'!$A$2:$D$300,3,FALSE)</f>
        <v>0.26900000000000002</v>
      </c>
      <c r="D15" s="6" t="e">
        <f>VLOOKUP($A15,'gwsa-imputed'!$A$2:$D$300,4,FALSE)</f>
        <v>#N/A</v>
      </c>
    </row>
    <row r="16" spans="1:7" x14ac:dyDescent="0.2">
      <c r="A16" s="5">
        <f t="shared" si="0"/>
        <v>40269</v>
      </c>
      <c r="B16" s="6">
        <f>VLOOKUP(A16,'gwsa-imputed'!$A$2:$D$300,2,FALSE)</f>
        <v>1.228</v>
      </c>
      <c r="C16" s="6">
        <f>VLOOKUP($A16,'gwsa-imputed'!$A$2:$D$300,3,FALSE)</f>
        <v>1.228</v>
      </c>
      <c r="D16" s="6" t="e">
        <f>VLOOKUP($A16,'gwsa-imputed'!$A$2:$D$300,4,FALSE)</f>
        <v>#N/A</v>
      </c>
    </row>
    <row r="17" spans="1:4" x14ac:dyDescent="0.2">
      <c r="A17" s="5">
        <f t="shared" si="0"/>
        <v>40299</v>
      </c>
      <c r="B17" s="6">
        <f>VLOOKUP(A17,'gwsa-imputed'!$A$2:$D$300,2,FALSE)</f>
        <v>2.0329999999999999</v>
      </c>
      <c r="C17" s="6">
        <f>VLOOKUP($A17,'gwsa-imputed'!$A$2:$D$300,3,FALSE)</f>
        <v>2.0329999999999999</v>
      </c>
      <c r="D17" s="6" t="e">
        <f>VLOOKUP($A17,'gwsa-imputed'!$A$2:$D$300,4,FALSE)</f>
        <v>#N/A</v>
      </c>
    </row>
    <row r="18" spans="1:4" x14ac:dyDescent="0.2">
      <c r="A18" s="5">
        <f t="shared" si="0"/>
        <v>40330</v>
      </c>
      <c r="B18" s="6">
        <f>VLOOKUP(A18,'gwsa-imputed'!$A$2:$D$300,2,FALSE)</f>
        <v>3.6320000000000001</v>
      </c>
      <c r="C18" s="6">
        <f>VLOOKUP($A18,'gwsa-imputed'!$A$2:$D$300,3,FALSE)</f>
        <v>3.6320000000000001</v>
      </c>
      <c r="D18" s="6" t="e">
        <f>VLOOKUP($A18,'gwsa-imputed'!$A$2:$D$300,4,FALSE)</f>
        <v>#N/A</v>
      </c>
    </row>
    <row r="19" spans="1:4" x14ac:dyDescent="0.2">
      <c r="A19" s="5">
        <f t="shared" si="0"/>
        <v>40360</v>
      </c>
      <c r="B19" s="6">
        <f>VLOOKUP(A19,'gwsa-imputed'!$A$2:$D$300,2,FALSE)</f>
        <v>3.8679999999999999</v>
      </c>
      <c r="C19" s="6">
        <f>VLOOKUP($A19,'gwsa-imputed'!$A$2:$D$300,3,FALSE)</f>
        <v>3.8679999999999999</v>
      </c>
      <c r="D19" s="6" t="e">
        <f>VLOOKUP($A19,'gwsa-imputed'!$A$2:$D$300,4,FALSE)</f>
        <v>#N/A</v>
      </c>
    </row>
    <row r="20" spans="1:4" x14ac:dyDescent="0.2">
      <c r="A20" s="5">
        <f t="shared" si="0"/>
        <v>40391</v>
      </c>
      <c r="B20" s="6">
        <f>VLOOKUP(A20,'gwsa-imputed'!$A$2:$D$300,2,FALSE)</f>
        <v>5.23</v>
      </c>
      <c r="C20" s="6">
        <f>VLOOKUP($A20,'gwsa-imputed'!$A$2:$D$300,3,FALSE)</f>
        <v>5.23</v>
      </c>
      <c r="D20" s="6" t="e">
        <f>VLOOKUP($A20,'gwsa-imputed'!$A$2:$D$300,4,FALSE)</f>
        <v>#N/A</v>
      </c>
    </row>
    <row r="21" spans="1:4" x14ac:dyDescent="0.2">
      <c r="A21" s="5">
        <f t="shared" si="0"/>
        <v>40422</v>
      </c>
      <c r="B21" s="6">
        <f>VLOOKUP(A21,'gwsa-imputed'!$A$2:$D$300,2,FALSE)</f>
        <v>5.9489999999999998</v>
      </c>
      <c r="C21" s="6">
        <f>VLOOKUP($A21,'gwsa-imputed'!$A$2:$D$300,3,FALSE)</f>
        <v>5.9489999999999998</v>
      </c>
      <c r="D21" s="6" t="e">
        <f>VLOOKUP($A21,'gwsa-imputed'!$A$2:$D$300,4,FALSE)</f>
        <v>#N/A</v>
      </c>
    </row>
    <row r="22" spans="1:4" x14ac:dyDescent="0.2">
      <c r="A22" s="5">
        <f t="shared" si="0"/>
        <v>40452</v>
      </c>
      <c r="B22" s="6">
        <f>VLOOKUP(A22,'gwsa-imputed'!$A$2:$D$300,2,FALSE)</f>
        <v>5.7759999999999998</v>
      </c>
      <c r="C22" s="6">
        <f>VLOOKUP($A22,'gwsa-imputed'!$A$2:$D$300,3,FALSE)</f>
        <v>5.7759999999999998</v>
      </c>
      <c r="D22" s="6" t="e">
        <f>VLOOKUP($A22,'gwsa-imputed'!$A$2:$D$300,4,FALSE)</f>
        <v>#N/A</v>
      </c>
    </row>
    <row r="23" spans="1:4" x14ac:dyDescent="0.2">
      <c r="A23" s="5">
        <f t="shared" si="0"/>
        <v>40483</v>
      </c>
      <c r="B23" s="6">
        <f>VLOOKUP(A23,'gwsa-imputed'!$A$2:$D$300,2,FALSE)</f>
        <v>5.2530000000000001</v>
      </c>
      <c r="C23" s="6">
        <f>VLOOKUP($A23,'gwsa-imputed'!$A$2:$D$300,3,FALSE)</f>
        <v>5.2530000000000001</v>
      </c>
      <c r="D23" s="6" t="e">
        <f>VLOOKUP($A23,'gwsa-imputed'!$A$2:$D$300,4,FALSE)</f>
        <v>#N/A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61E51-2272-124F-8EB7-35522E9C881E}">
  <dimension ref="A1:G23"/>
  <sheetViews>
    <sheetView topLeftCell="B1" zoomScale="139" zoomScaleNormal="139" workbookViewId="0">
      <selection activeCell="G7" sqref="G7"/>
    </sheetView>
  </sheetViews>
  <sheetFormatPr baseColWidth="10" defaultRowHeight="16" x14ac:dyDescent="0.2"/>
  <cols>
    <col min="1" max="4" width="10.83203125" style="4"/>
    <col min="5" max="5" width="5" customWidth="1"/>
    <col min="6" max="6" width="6.6640625" style="4" customWidth="1"/>
    <col min="7" max="7" width="8.1640625" style="4" customWidth="1"/>
  </cols>
  <sheetData>
    <row r="1" spans="1:7" ht="19" x14ac:dyDescent="0.25">
      <c r="A1" s="7" t="s">
        <v>4</v>
      </c>
      <c r="B1" s="7">
        <v>2010</v>
      </c>
      <c r="C1" s="7"/>
      <c r="D1" s="7"/>
    </row>
    <row r="3" spans="1:7" x14ac:dyDescent="0.2">
      <c r="A3" s="3" t="s">
        <v>0</v>
      </c>
      <c r="B3" s="3" t="s">
        <v>2</v>
      </c>
      <c r="C3" s="3" t="s">
        <v>14</v>
      </c>
      <c r="D3" s="3" t="s">
        <v>1</v>
      </c>
    </row>
    <row r="4" spans="1:7" x14ac:dyDescent="0.2">
      <c r="A4" s="5">
        <f>DATE(B1,4,1)</f>
        <v>40269</v>
      </c>
      <c r="B4" s="6">
        <f>VLOOKUP($A4,'gwsa-imputed'!$A$2:$D$300,2,FALSE)</f>
        <v>1.228</v>
      </c>
      <c r="C4" s="6">
        <f>VLOOKUP($A4,'gwsa-imputed'!$A$2:$D$300,3,FALSE)</f>
        <v>1.228</v>
      </c>
      <c r="D4" s="6" t="e">
        <f>VLOOKUP($A4,'gwsa-imputed'!$A$2:$D$300,4,FALSE)</f>
        <v>#N/A</v>
      </c>
    </row>
    <row r="5" spans="1:7" x14ac:dyDescent="0.2">
      <c r="A5" s="5">
        <f>EDATE(A4,1)</f>
        <v>40299</v>
      </c>
      <c r="B5" s="6">
        <f>VLOOKUP(A5,'gwsa-imputed'!$A$2:$D$300,2,FALSE)</f>
        <v>2.0329999999999999</v>
      </c>
      <c r="C5" s="6">
        <f>VLOOKUP($A5,'gwsa-imputed'!$A$2:$D$300,3,FALSE)</f>
        <v>2.0329999999999999</v>
      </c>
      <c r="D5" s="6" t="e">
        <f>VLOOKUP($A5,'gwsa-imputed'!$A$2:$D$300,4,FALSE)</f>
        <v>#N/A</v>
      </c>
      <c r="F5" s="4" t="s">
        <v>7</v>
      </c>
      <c r="G5" s="4">
        <v>5.5</v>
      </c>
    </row>
    <row r="6" spans="1:7" x14ac:dyDescent="0.2">
      <c r="A6" s="5">
        <f t="shared" ref="A6:A23" si="0">EDATE(A5,1)</f>
        <v>40330</v>
      </c>
      <c r="B6" s="6">
        <f>VLOOKUP(A6,'gwsa-imputed'!$A$2:$D$300,2,FALSE)</f>
        <v>3.6320000000000001</v>
      </c>
      <c r="C6" s="6">
        <f>VLOOKUP($A6,'gwsa-imputed'!$A$2:$D$300,3,FALSE)</f>
        <v>3.6320000000000001</v>
      </c>
      <c r="D6" s="6" t="e">
        <f>VLOOKUP($A6,'gwsa-imputed'!$A$2:$D$300,4,FALSE)</f>
        <v>#N/A</v>
      </c>
      <c r="F6" s="4" t="s">
        <v>5</v>
      </c>
      <c r="G6" s="4">
        <v>-0.2</v>
      </c>
    </row>
    <row r="7" spans="1:7" x14ac:dyDescent="0.2">
      <c r="A7" s="5">
        <f t="shared" si="0"/>
        <v>40360</v>
      </c>
      <c r="B7" s="6">
        <f>VLOOKUP(A7,'gwsa-imputed'!$A$2:$D$300,2,FALSE)</f>
        <v>3.8679999999999999</v>
      </c>
      <c r="C7" s="6">
        <f>VLOOKUP($A7,'gwsa-imputed'!$A$2:$D$300,3,FALSE)</f>
        <v>3.8679999999999999</v>
      </c>
      <c r="D7" s="6" t="e">
        <f>VLOOKUP($A7,'gwsa-imputed'!$A$2:$D$300,4,FALSE)</f>
        <v>#N/A</v>
      </c>
      <c r="F7" s="4" t="s">
        <v>6</v>
      </c>
      <c r="G7" s="4">
        <v>-9</v>
      </c>
    </row>
    <row r="8" spans="1:7" x14ac:dyDescent="0.2">
      <c r="A8" s="5">
        <f t="shared" si="0"/>
        <v>40391</v>
      </c>
      <c r="B8" s="6">
        <f>VLOOKUP(A8,'gwsa-imputed'!$A$2:$D$300,2,FALSE)</f>
        <v>5.23</v>
      </c>
      <c r="C8" s="6">
        <f>VLOOKUP($A8,'gwsa-imputed'!$A$2:$D$300,3,FALSE)</f>
        <v>5.23</v>
      </c>
      <c r="D8" s="6" t="e">
        <f>VLOOKUP($A8,'gwsa-imputed'!$A$2:$D$300,4,FALSE)</f>
        <v>#N/A</v>
      </c>
    </row>
    <row r="9" spans="1:7" x14ac:dyDescent="0.2">
      <c r="A9" s="5">
        <f t="shared" si="0"/>
        <v>40422</v>
      </c>
      <c r="B9" s="6">
        <f>VLOOKUP(A9,'gwsa-imputed'!$A$2:$D$300,2,FALSE)</f>
        <v>5.9489999999999998</v>
      </c>
      <c r="C9" s="6">
        <f>VLOOKUP($A9,'gwsa-imputed'!$A$2:$D$300,3,FALSE)</f>
        <v>5.9489999999999998</v>
      </c>
      <c r="D9" s="6" t="e">
        <f>VLOOKUP($A9,'gwsa-imputed'!$A$2:$D$300,4,FALSE)</f>
        <v>#N/A</v>
      </c>
      <c r="F9" s="4" t="s">
        <v>8</v>
      </c>
      <c r="G9" s="4">
        <f>G5-G6</f>
        <v>5.7</v>
      </c>
    </row>
    <row r="10" spans="1:7" x14ac:dyDescent="0.2">
      <c r="A10" s="5">
        <f t="shared" si="0"/>
        <v>40452</v>
      </c>
      <c r="B10" s="6">
        <f>VLOOKUP(A10,'gwsa-imputed'!$A$2:$D$300,2,FALSE)</f>
        <v>5.7759999999999998</v>
      </c>
      <c r="C10" s="6">
        <f>VLOOKUP($A10,'gwsa-imputed'!$A$2:$D$300,3,FALSE)</f>
        <v>5.7759999999999998</v>
      </c>
      <c r="D10" s="6" t="e">
        <f>VLOOKUP($A10,'gwsa-imputed'!$A$2:$D$300,4,FALSE)</f>
        <v>#N/A</v>
      </c>
      <c r="F10" s="4" t="s">
        <v>9</v>
      </c>
      <c r="G10" s="4">
        <f>G6-G7</f>
        <v>8.8000000000000007</v>
      </c>
    </row>
    <row r="11" spans="1:7" x14ac:dyDescent="0.2">
      <c r="A11" s="5">
        <f t="shared" si="0"/>
        <v>40483</v>
      </c>
      <c r="B11" s="6">
        <f>VLOOKUP(A11,'gwsa-imputed'!$A$2:$D$300,2,FALSE)</f>
        <v>5.2530000000000001</v>
      </c>
      <c r="C11" s="6">
        <f>VLOOKUP($A11,'gwsa-imputed'!$A$2:$D$300,3,FALSE)</f>
        <v>5.2530000000000001</v>
      </c>
      <c r="D11" s="6" t="e">
        <f>VLOOKUP($A11,'gwsa-imputed'!$A$2:$D$300,4,FALSE)</f>
        <v>#N/A</v>
      </c>
    </row>
    <row r="12" spans="1:7" x14ac:dyDescent="0.2">
      <c r="A12" s="5">
        <f t="shared" si="0"/>
        <v>40513</v>
      </c>
      <c r="B12" s="6">
        <f>VLOOKUP(A12,'gwsa-imputed'!$A$2:$D$300,2,FALSE)</f>
        <v>4.78</v>
      </c>
      <c r="C12" s="6">
        <f>VLOOKUP($A12,'gwsa-imputed'!$A$2:$D$300,3,FALSE)</f>
        <v>4.78</v>
      </c>
      <c r="D12" s="6">
        <f>VLOOKUP($A12,'gwsa-imputed'!$A$2:$D$300,4,FALSE)</f>
        <v>4.78</v>
      </c>
      <c r="F12" s="4" t="s">
        <v>10</v>
      </c>
      <c r="G12" s="3">
        <f>G9</f>
        <v>5.7</v>
      </c>
    </row>
    <row r="13" spans="1:7" x14ac:dyDescent="0.2">
      <c r="A13" s="5">
        <f t="shared" si="0"/>
        <v>40544</v>
      </c>
      <c r="B13" s="6">
        <f>VLOOKUP(A13,'gwsa-imputed'!$A$2:$D$300,2,FALSE)</f>
        <v>2.9654588982910499</v>
      </c>
      <c r="C13" s="6" t="e">
        <f>VLOOKUP($A13,'gwsa-imputed'!$A$2:$D$300,3,FALSE)</f>
        <v>#N/A</v>
      </c>
      <c r="D13" s="6">
        <f>VLOOKUP($A13,'gwsa-imputed'!$A$2:$D$300,4,FALSE)</f>
        <v>2.9654588982910499</v>
      </c>
      <c r="F13" s="4" t="s">
        <v>11</v>
      </c>
      <c r="G13" s="3">
        <f>G9+G10</f>
        <v>14.5</v>
      </c>
    </row>
    <row r="14" spans="1:7" x14ac:dyDescent="0.2">
      <c r="A14" s="5">
        <f t="shared" si="0"/>
        <v>40575</v>
      </c>
      <c r="B14" s="6">
        <f>VLOOKUP(A14,'gwsa-imputed'!$A$2:$D$300,2,FALSE)</f>
        <v>-0.313</v>
      </c>
      <c r="C14" s="6">
        <f>VLOOKUP($A14,'gwsa-imputed'!$A$2:$D$300,3,FALSE)</f>
        <v>-0.313</v>
      </c>
      <c r="D14" s="6">
        <f>VLOOKUP($A14,'gwsa-imputed'!$A$2:$D$300,4,FALSE)</f>
        <v>-0.313</v>
      </c>
    </row>
    <row r="15" spans="1:7" x14ac:dyDescent="0.2">
      <c r="A15" s="5">
        <f t="shared" si="0"/>
        <v>40603</v>
      </c>
      <c r="B15" s="6">
        <f>VLOOKUP(A15,'gwsa-imputed'!$A$2:$D$300,2,FALSE)</f>
        <v>1.2010000000000001</v>
      </c>
      <c r="C15" s="6">
        <f>VLOOKUP($A15,'gwsa-imputed'!$A$2:$D$300,3,FALSE)</f>
        <v>1.2010000000000001</v>
      </c>
      <c r="D15" s="6" t="e">
        <f>VLOOKUP($A15,'gwsa-imputed'!$A$2:$D$300,4,FALSE)</f>
        <v>#N/A</v>
      </c>
    </row>
    <row r="16" spans="1:7" x14ac:dyDescent="0.2">
      <c r="A16" s="5">
        <f t="shared" si="0"/>
        <v>40634</v>
      </c>
      <c r="B16" s="6">
        <f>VLOOKUP(A16,'gwsa-imputed'!$A$2:$D$300,2,FALSE)</f>
        <v>1.373</v>
      </c>
      <c r="C16" s="6">
        <f>VLOOKUP($A16,'gwsa-imputed'!$A$2:$D$300,3,FALSE)</f>
        <v>1.373</v>
      </c>
      <c r="D16" s="6" t="e">
        <f>VLOOKUP($A16,'gwsa-imputed'!$A$2:$D$300,4,FALSE)</f>
        <v>#N/A</v>
      </c>
    </row>
    <row r="17" spans="1:4" x14ac:dyDescent="0.2">
      <c r="A17" s="5">
        <f t="shared" si="0"/>
        <v>40664</v>
      </c>
      <c r="B17" s="6">
        <f>VLOOKUP(A17,'gwsa-imputed'!$A$2:$D$300,2,FALSE)</f>
        <v>2.92</v>
      </c>
      <c r="C17" s="6">
        <f>VLOOKUP($A17,'gwsa-imputed'!$A$2:$D$300,3,FALSE)</f>
        <v>2.92</v>
      </c>
      <c r="D17" s="6">
        <f>VLOOKUP($A17,'gwsa-imputed'!$A$2:$D$300,4,FALSE)</f>
        <v>2.92</v>
      </c>
    </row>
    <row r="18" spans="1:4" x14ac:dyDescent="0.2">
      <c r="A18" s="5">
        <f t="shared" si="0"/>
        <v>40695</v>
      </c>
      <c r="B18" s="6">
        <f>VLOOKUP(A18,'gwsa-imputed'!$A$2:$D$300,2,FALSE)</f>
        <v>3.2777509272119101</v>
      </c>
      <c r="C18" s="6" t="e">
        <f>VLOOKUP($A18,'gwsa-imputed'!$A$2:$D$300,3,FALSE)</f>
        <v>#N/A</v>
      </c>
      <c r="D18" s="6">
        <f>VLOOKUP($A18,'gwsa-imputed'!$A$2:$D$300,4,FALSE)</f>
        <v>3.2777509272119101</v>
      </c>
    </row>
    <row r="19" spans="1:4" x14ac:dyDescent="0.2">
      <c r="A19" s="5">
        <f t="shared" si="0"/>
        <v>40725</v>
      </c>
      <c r="B19" s="6">
        <f>VLOOKUP(A19,'gwsa-imputed'!$A$2:$D$300,2,FALSE)</f>
        <v>5.1539999999999999</v>
      </c>
      <c r="C19" s="6">
        <f>VLOOKUP($A19,'gwsa-imputed'!$A$2:$D$300,3,FALSE)</f>
        <v>5.1539999999999999</v>
      </c>
      <c r="D19" s="6">
        <f>VLOOKUP($A19,'gwsa-imputed'!$A$2:$D$300,4,FALSE)</f>
        <v>5.1539999999999999</v>
      </c>
    </row>
    <row r="20" spans="1:4" x14ac:dyDescent="0.2">
      <c r="A20" s="5">
        <f t="shared" si="0"/>
        <v>40756</v>
      </c>
      <c r="B20" s="6">
        <f>VLOOKUP(A20,'gwsa-imputed'!$A$2:$D$300,2,FALSE)</f>
        <v>5.0579999999999998</v>
      </c>
      <c r="C20" s="6">
        <f>VLOOKUP($A20,'gwsa-imputed'!$A$2:$D$300,3,FALSE)</f>
        <v>5.0579999999999998</v>
      </c>
      <c r="D20" s="6" t="e">
        <f>VLOOKUP($A20,'gwsa-imputed'!$A$2:$D$300,4,FALSE)</f>
        <v>#N/A</v>
      </c>
    </row>
    <row r="21" spans="1:4" x14ac:dyDescent="0.2">
      <c r="A21" s="5">
        <f t="shared" si="0"/>
        <v>40787</v>
      </c>
      <c r="B21" s="6">
        <f>VLOOKUP(A21,'gwsa-imputed'!$A$2:$D$300,2,FALSE)</f>
        <v>5.7069999999999999</v>
      </c>
      <c r="C21" s="6">
        <f>VLOOKUP($A21,'gwsa-imputed'!$A$2:$D$300,3,FALSE)</f>
        <v>5.7069999999999999</v>
      </c>
      <c r="D21" s="6" t="e">
        <f>VLOOKUP($A21,'gwsa-imputed'!$A$2:$D$300,4,FALSE)</f>
        <v>#N/A</v>
      </c>
    </row>
    <row r="22" spans="1:4" x14ac:dyDescent="0.2">
      <c r="A22" s="5">
        <f t="shared" si="0"/>
        <v>40817</v>
      </c>
      <c r="B22" s="6">
        <f>VLOOKUP(A22,'gwsa-imputed'!$A$2:$D$300,2,FALSE)</f>
        <v>5.6970000000000001</v>
      </c>
      <c r="C22" s="6">
        <f>VLOOKUP($A22,'gwsa-imputed'!$A$2:$D$300,3,FALSE)</f>
        <v>5.6970000000000001</v>
      </c>
      <c r="D22" s="6" t="e">
        <f>VLOOKUP($A22,'gwsa-imputed'!$A$2:$D$300,4,FALSE)</f>
        <v>#N/A</v>
      </c>
    </row>
    <row r="23" spans="1:4" x14ac:dyDescent="0.2">
      <c r="A23" s="5">
        <f t="shared" si="0"/>
        <v>40848</v>
      </c>
      <c r="B23" s="6">
        <f>VLOOKUP(A23,'gwsa-imputed'!$A$2:$D$300,2,FALSE)</f>
        <v>5.181</v>
      </c>
      <c r="C23" s="6">
        <f>VLOOKUP($A23,'gwsa-imputed'!$A$2:$D$300,3,FALSE)</f>
        <v>5.181</v>
      </c>
      <c r="D23" s="6">
        <f>VLOOKUP($A23,'gwsa-imputed'!$A$2:$D$300,4,FALSE)</f>
        <v>5.181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A8355-CD6E-344F-A5BE-5C337BAD172A}">
  <dimension ref="A1:G23"/>
  <sheetViews>
    <sheetView topLeftCell="B1" zoomScale="139" zoomScaleNormal="139" workbookViewId="0">
      <selection activeCell="J28" sqref="J28"/>
    </sheetView>
  </sheetViews>
  <sheetFormatPr baseColWidth="10" defaultRowHeight="16" x14ac:dyDescent="0.2"/>
  <cols>
    <col min="1" max="4" width="10.83203125" style="4"/>
    <col min="5" max="5" width="5" customWidth="1"/>
    <col min="6" max="6" width="6.6640625" style="4" customWidth="1"/>
    <col min="7" max="7" width="8.1640625" style="4" customWidth="1"/>
  </cols>
  <sheetData>
    <row r="1" spans="1:7" ht="19" x14ac:dyDescent="0.25">
      <c r="A1" s="7" t="s">
        <v>4</v>
      </c>
      <c r="B1" s="7">
        <v>2011</v>
      </c>
      <c r="C1" s="7"/>
      <c r="D1" s="7"/>
    </row>
    <row r="3" spans="1:7" x14ac:dyDescent="0.2">
      <c r="A3" s="3" t="s">
        <v>0</v>
      </c>
      <c r="B3" s="3" t="s">
        <v>2</v>
      </c>
      <c r="C3" s="3" t="s">
        <v>14</v>
      </c>
      <c r="D3" s="3" t="s">
        <v>1</v>
      </c>
    </row>
    <row r="4" spans="1:7" x14ac:dyDescent="0.2">
      <c r="A4" s="5">
        <f>DATE(B1,4,1)</f>
        <v>40634</v>
      </c>
      <c r="B4" s="6">
        <f>VLOOKUP($A4,'gwsa-imputed'!$A$2:$D$300,2,FALSE)</f>
        <v>1.373</v>
      </c>
      <c r="C4" s="6">
        <f>VLOOKUP($A4,'gwsa-imputed'!$A$2:$D$300,3,FALSE)</f>
        <v>1.373</v>
      </c>
      <c r="D4" s="6" t="e">
        <f>VLOOKUP($A4,'gwsa-imputed'!$A$2:$D$300,4,FALSE)</f>
        <v>#N/A</v>
      </c>
    </row>
    <row r="5" spans="1:7" x14ac:dyDescent="0.2">
      <c r="A5" s="5">
        <f>EDATE(A4,1)</f>
        <v>40664</v>
      </c>
      <c r="B5" s="6">
        <f>VLOOKUP(A5,'gwsa-imputed'!$A$2:$D$300,2,FALSE)</f>
        <v>2.92</v>
      </c>
      <c r="C5" s="6">
        <f>VLOOKUP($A5,'gwsa-imputed'!$A$2:$D$300,3,FALSE)</f>
        <v>2.92</v>
      </c>
      <c r="D5" s="6">
        <f>VLOOKUP($A5,'gwsa-imputed'!$A$2:$D$300,4,FALSE)</f>
        <v>2.92</v>
      </c>
      <c r="F5" s="4" t="s">
        <v>7</v>
      </c>
      <c r="G5" s="4">
        <v>5.5</v>
      </c>
    </row>
    <row r="6" spans="1:7" x14ac:dyDescent="0.2">
      <c r="A6" s="5">
        <f t="shared" ref="A6:A23" si="0">EDATE(A5,1)</f>
        <v>40695</v>
      </c>
      <c r="B6" s="6">
        <f>VLOOKUP(A6,'gwsa-imputed'!$A$2:$D$300,2,FALSE)</f>
        <v>3.2777509272119101</v>
      </c>
      <c r="C6" s="6" t="e">
        <f>VLOOKUP($A6,'gwsa-imputed'!$A$2:$D$300,3,FALSE)</f>
        <v>#N/A</v>
      </c>
      <c r="D6" s="6">
        <f>VLOOKUP($A6,'gwsa-imputed'!$A$2:$D$300,4,FALSE)</f>
        <v>3.2777509272119101</v>
      </c>
      <c r="F6" s="4" t="s">
        <v>5</v>
      </c>
      <c r="G6" s="4">
        <v>-3</v>
      </c>
    </row>
    <row r="7" spans="1:7" x14ac:dyDescent="0.2">
      <c r="A7" s="5">
        <f t="shared" si="0"/>
        <v>40725</v>
      </c>
      <c r="B7" s="6">
        <f>VLOOKUP(A7,'gwsa-imputed'!$A$2:$D$300,2,FALSE)</f>
        <v>5.1539999999999999</v>
      </c>
      <c r="C7" s="6">
        <f>VLOOKUP($A7,'gwsa-imputed'!$A$2:$D$300,3,FALSE)</f>
        <v>5.1539999999999999</v>
      </c>
      <c r="D7" s="6">
        <f>VLOOKUP($A7,'gwsa-imputed'!$A$2:$D$300,4,FALSE)</f>
        <v>5.1539999999999999</v>
      </c>
      <c r="F7" s="4" t="s">
        <v>6</v>
      </c>
      <c r="G7" s="4">
        <v>-14</v>
      </c>
    </row>
    <row r="8" spans="1:7" x14ac:dyDescent="0.2">
      <c r="A8" s="5">
        <f t="shared" si="0"/>
        <v>40756</v>
      </c>
      <c r="B8" s="6">
        <f>VLOOKUP(A8,'gwsa-imputed'!$A$2:$D$300,2,FALSE)</f>
        <v>5.0579999999999998</v>
      </c>
      <c r="C8" s="6">
        <f>VLOOKUP($A8,'gwsa-imputed'!$A$2:$D$300,3,FALSE)</f>
        <v>5.0579999999999998</v>
      </c>
      <c r="D8" s="6" t="e">
        <f>VLOOKUP($A8,'gwsa-imputed'!$A$2:$D$300,4,FALSE)</f>
        <v>#N/A</v>
      </c>
    </row>
    <row r="9" spans="1:7" x14ac:dyDescent="0.2">
      <c r="A9" s="5">
        <f t="shared" si="0"/>
        <v>40787</v>
      </c>
      <c r="B9" s="6">
        <f>VLOOKUP(A9,'gwsa-imputed'!$A$2:$D$300,2,FALSE)</f>
        <v>5.7069999999999999</v>
      </c>
      <c r="C9" s="6">
        <f>VLOOKUP($A9,'gwsa-imputed'!$A$2:$D$300,3,FALSE)</f>
        <v>5.7069999999999999</v>
      </c>
      <c r="D9" s="6" t="e">
        <f>VLOOKUP($A9,'gwsa-imputed'!$A$2:$D$300,4,FALSE)</f>
        <v>#N/A</v>
      </c>
      <c r="F9" s="4" t="s">
        <v>8</v>
      </c>
      <c r="G9" s="4">
        <f>G5-G6</f>
        <v>8.5</v>
      </c>
    </row>
    <row r="10" spans="1:7" x14ac:dyDescent="0.2">
      <c r="A10" s="5">
        <f t="shared" si="0"/>
        <v>40817</v>
      </c>
      <c r="B10" s="6">
        <f>VLOOKUP(A10,'gwsa-imputed'!$A$2:$D$300,2,FALSE)</f>
        <v>5.6970000000000001</v>
      </c>
      <c r="C10" s="6">
        <f>VLOOKUP($A10,'gwsa-imputed'!$A$2:$D$300,3,FALSE)</f>
        <v>5.6970000000000001</v>
      </c>
      <c r="D10" s="6" t="e">
        <f>VLOOKUP($A10,'gwsa-imputed'!$A$2:$D$300,4,FALSE)</f>
        <v>#N/A</v>
      </c>
      <c r="F10" s="4" t="s">
        <v>9</v>
      </c>
      <c r="G10" s="4">
        <f>G6-G7</f>
        <v>11</v>
      </c>
    </row>
    <row r="11" spans="1:7" x14ac:dyDescent="0.2">
      <c r="A11" s="5">
        <f t="shared" si="0"/>
        <v>40848</v>
      </c>
      <c r="B11" s="6">
        <f>VLOOKUP(A11,'gwsa-imputed'!$A$2:$D$300,2,FALSE)</f>
        <v>5.181</v>
      </c>
      <c r="C11" s="6">
        <f>VLOOKUP($A11,'gwsa-imputed'!$A$2:$D$300,3,FALSE)</f>
        <v>5.181</v>
      </c>
      <c r="D11" s="6">
        <f>VLOOKUP($A11,'gwsa-imputed'!$A$2:$D$300,4,FALSE)</f>
        <v>5.181</v>
      </c>
    </row>
    <row r="12" spans="1:7" x14ac:dyDescent="0.2">
      <c r="A12" s="5">
        <f t="shared" si="0"/>
        <v>40878</v>
      </c>
      <c r="B12" s="6">
        <f>VLOOKUP(A12,'gwsa-imputed'!$A$2:$D$300,2,FALSE)</f>
        <v>3.8843763202454999</v>
      </c>
      <c r="C12" s="6" t="e">
        <f>VLOOKUP($A12,'gwsa-imputed'!$A$2:$D$300,3,FALSE)</f>
        <v>#N/A</v>
      </c>
      <c r="D12" s="6">
        <f>VLOOKUP($A12,'gwsa-imputed'!$A$2:$D$300,4,FALSE)</f>
        <v>3.8843763202454999</v>
      </c>
      <c r="F12" s="4" t="s">
        <v>10</v>
      </c>
      <c r="G12" s="3">
        <f>G9</f>
        <v>8.5</v>
      </c>
    </row>
    <row r="13" spans="1:7" x14ac:dyDescent="0.2">
      <c r="A13" s="5">
        <f t="shared" si="0"/>
        <v>40909</v>
      </c>
      <c r="B13" s="6">
        <f>VLOOKUP(A13,'gwsa-imputed'!$A$2:$D$300,2,FALSE)</f>
        <v>3.512</v>
      </c>
      <c r="C13" s="6">
        <f>VLOOKUP($A13,'gwsa-imputed'!$A$2:$D$300,3,FALSE)</f>
        <v>3.512</v>
      </c>
      <c r="D13" s="6">
        <f>VLOOKUP($A13,'gwsa-imputed'!$A$2:$D$300,4,FALSE)</f>
        <v>3.512</v>
      </c>
      <c r="F13" s="4" t="s">
        <v>11</v>
      </c>
      <c r="G13" s="3">
        <f>G9+G10</f>
        <v>19.5</v>
      </c>
    </row>
    <row r="14" spans="1:7" x14ac:dyDescent="0.2">
      <c r="A14" s="5">
        <f t="shared" si="0"/>
        <v>40940</v>
      </c>
      <c r="B14" s="6">
        <f>VLOOKUP(A14,'gwsa-imputed'!$A$2:$D$300,2,FALSE)</f>
        <v>-3.097</v>
      </c>
      <c r="C14" s="6">
        <f>VLOOKUP($A14,'gwsa-imputed'!$A$2:$D$300,3,FALSE)</f>
        <v>-3.097</v>
      </c>
      <c r="D14" s="6" t="e">
        <f>VLOOKUP($A14,'gwsa-imputed'!$A$2:$D$300,4,FALSE)</f>
        <v>#N/A</v>
      </c>
    </row>
    <row r="15" spans="1:7" x14ac:dyDescent="0.2">
      <c r="A15" s="5">
        <f t="shared" si="0"/>
        <v>40969</v>
      </c>
      <c r="B15" s="6">
        <f>VLOOKUP(A15,'gwsa-imputed'!$A$2:$D$300,2,FALSE)</f>
        <v>-1.0820000000000001</v>
      </c>
      <c r="C15" s="6">
        <f>VLOOKUP($A15,'gwsa-imputed'!$A$2:$D$300,3,FALSE)</f>
        <v>-1.0820000000000001</v>
      </c>
      <c r="D15" s="6" t="e">
        <f>VLOOKUP($A15,'gwsa-imputed'!$A$2:$D$300,4,FALSE)</f>
        <v>#N/A</v>
      </c>
    </row>
    <row r="16" spans="1:7" x14ac:dyDescent="0.2">
      <c r="A16" s="5">
        <f t="shared" si="0"/>
        <v>41000</v>
      </c>
      <c r="B16" s="6">
        <f>VLOOKUP(A16,'gwsa-imputed'!$A$2:$D$300,2,FALSE)</f>
        <v>0.57299999999999995</v>
      </c>
      <c r="C16" s="6">
        <f>VLOOKUP($A16,'gwsa-imputed'!$A$2:$D$300,3,FALSE)</f>
        <v>0.57299999999999995</v>
      </c>
      <c r="D16" s="6">
        <f>VLOOKUP($A16,'gwsa-imputed'!$A$2:$D$300,4,FALSE)</f>
        <v>0.57299999999999995</v>
      </c>
    </row>
    <row r="17" spans="1:4" x14ac:dyDescent="0.2">
      <c r="A17" s="5">
        <f t="shared" si="0"/>
        <v>41030</v>
      </c>
      <c r="B17" s="6">
        <f>VLOOKUP(A17,'gwsa-imputed'!$A$2:$D$300,2,FALSE)</f>
        <v>1.3112184803365501</v>
      </c>
      <c r="C17" s="6" t="e">
        <f>VLOOKUP($A17,'gwsa-imputed'!$A$2:$D$300,3,FALSE)</f>
        <v>#N/A</v>
      </c>
      <c r="D17" s="6">
        <f>VLOOKUP($A17,'gwsa-imputed'!$A$2:$D$300,4,FALSE)</f>
        <v>1.3112184803365501</v>
      </c>
    </row>
    <row r="18" spans="1:4" x14ac:dyDescent="0.2">
      <c r="A18" s="5">
        <f t="shared" si="0"/>
        <v>41061</v>
      </c>
      <c r="B18" s="6">
        <f>VLOOKUP(A18,'gwsa-imputed'!$A$2:$D$300,2,FALSE)</f>
        <v>2.3969999999999998</v>
      </c>
      <c r="C18" s="6">
        <f>VLOOKUP($A18,'gwsa-imputed'!$A$2:$D$300,3,FALSE)</f>
        <v>2.3969999999999998</v>
      </c>
      <c r="D18" s="6">
        <f>VLOOKUP($A18,'gwsa-imputed'!$A$2:$D$300,4,FALSE)</f>
        <v>2.3969999999999998</v>
      </c>
    </row>
    <row r="19" spans="1:4" x14ac:dyDescent="0.2">
      <c r="A19" s="5">
        <f t="shared" si="0"/>
        <v>41091</v>
      </c>
      <c r="B19" s="6">
        <f>VLOOKUP(A19,'gwsa-imputed'!$A$2:$D$300,2,FALSE)</f>
        <v>3.9729999999999999</v>
      </c>
      <c r="C19" s="6">
        <f>VLOOKUP($A19,'gwsa-imputed'!$A$2:$D$300,3,FALSE)</f>
        <v>3.9729999999999999</v>
      </c>
      <c r="D19" s="6" t="e">
        <f>VLOOKUP($A19,'gwsa-imputed'!$A$2:$D$300,4,FALSE)</f>
        <v>#N/A</v>
      </c>
    </row>
    <row r="20" spans="1:4" x14ac:dyDescent="0.2">
      <c r="A20" s="5">
        <f t="shared" si="0"/>
        <v>41122</v>
      </c>
      <c r="B20" s="6">
        <f>VLOOKUP(A20,'gwsa-imputed'!$A$2:$D$300,2,FALSE)</f>
        <v>4.6539999999999999</v>
      </c>
      <c r="C20" s="6">
        <f>VLOOKUP($A20,'gwsa-imputed'!$A$2:$D$300,3,FALSE)</f>
        <v>4.6539999999999999</v>
      </c>
      <c r="D20" s="6" t="e">
        <f>VLOOKUP($A20,'gwsa-imputed'!$A$2:$D$300,4,FALSE)</f>
        <v>#N/A</v>
      </c>
    </row>
    <row r="21" spans="1:4" x14ac:dyDescent="0.2">
      <c r="A21" s="5">
        <f t="shared" si="0"/>
        <v>41153</v>
      </c>
      <c r="B21" s="6">
        <f>VLOOKUP(A21,'gwsa-imputed'!$A$2:$D$300,2,FALSE)</f>
        <v>5.1520000000000001</v>
      </c>
      <c r="C21" s="6">
        <f>VLOOKUP($A21,'gwsa-imputed'!$A$2:$D$300,3,FALSE)</f>
        <v>5.1520000000000001</v>
      </c>
      <c r="D21" s="6">
        <f>VLOOKUP($A21,'gwsa-imputed'!$A$2:$D$300,4,FALSE)</f>
        <v>5.1520000000000001</v>
      </c>
    </row>
    <row r="22" spans="1:4" x14ac:dyDescent="0.2">
      <c r="A22" s="5">
        <f t="shared" si="0"/>
        <v>41183</v>
      </c>
      <c r="B22" s="6">
        <f>VLOOKUP(A22,'gwsa-imputed'!$A$2:$D$300,2,FALSE)</f>
        <v>4.7773954938200101</v>
      </c>
      <c r="C22" s="6" t="e">
        <f>VLOOKUP($A22,'gwsa-imputed'!$A$2:$D$300,3,FALSE)</f>
        <v>#N/A</v>
      </c>
      <c r="D22" s="6">
        <f>VLOOKUP($A22,'gwsa-imputed'!$A$2:$D$300,4,FALSE)</f>
        <v>4.7773954938200101</v>
      </c>
    </row>
    <row r="23" spans="1:4" x14ac:dyDescent="0.2">
      <c r="A23" s="5">
        <f t="shared" si="0"/>
        <v>41214</v>
      </c>
      <c r="B23" s="6">
        <f>VLOOKUP(A23,'gwsa-imputed'!$A$2:$D$300,2,FALSE)</f>
        <v>3.7770000000000001</v>
      </c>
      <c r="C23" s="6">
        <f>VLOOKUP($A23,'gwsa-imputed'!$A$2:$D$300,3,FALSE)</f>
        <v>3.7770000000000001</v>
      </c>
      <c r="D23" s="6">
        <f>VLOOKUP($A23,'gwsa-imputed'!$A$2:$D$300,4,FALSE)</f>
        <v>3.7770000000000001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9EBA6-87BF-BA4E-BCE2-E7E742596A9B}">
  <dimension ref="A1:G23"/>
  <sheetViews>
    <sheetView zoomScale="139" zoomScaleNormal="139" workbookViewId="0">
      <selection activeCell="O26" sqref="O26"/>
    </sheetView>
  </sheetViews>
  <sheetFormatPr baseColWidth="10" defaultRowHeight="16" x14ac:dyDescent="0.2"/>
  <cols>
    <col min="1" max="4" width="10.83203125" style="4"/>
    <col min="5" max="5" width="5" customWidth="1"/>
    <col min="6" max="6" width="6.6640625" style="4" customWidth="1"/>
    <col min="7" max="7" width="8.1640625" style="4" customWidth="1"/>
  </cols>
  <sheetData>
    <row r="1" spans="1:7" ht="19" x14ac:dyDescent="0.25">
      <c r="A1" s="7" t="s">
        <v>4</v>
      </c>
      <c r="B1" s="7">
        <v>2012</v>
      </c>
      <c r="C1" s="7"/>
      <c r="D1" s="7"/>
    </row>
    <row r="3" spans="1:7" x14ac:dyDescent="0.2">
      <c r="A3" s="3" t="s">
        <v>0</v>
      </c>
      <c r="B3" s="3" t="s">
        <v>2</v>
      </c>
      <c r="C3" s="3" t="s">
        <v>14</v>
      </c>
      <c r="D3" s="3" t="s">
        <v>1</v>
      </c>
    </row>
    <row r="4" spans="1:7" x14ac:dyDescent="0.2">
      <c r="A4" s="5">
        <f>DATE(B1,4,1)</f>
        <v>41000</v>
      </c>
      <c r="B4" s="6">
        <f>VLOOKUP($A4,'gwsa-imputed'!$A$2:$D$300,2,FALSE)</f>
        <v>0.57299999999999995</v>
      </c>
      <c r="C4" s="6">
        <f>VLOOKUP($A4,'gwsa-imputed'!$A$2:$D$300,3,FALSE)</f>
        <v>0.57299999999999995</v>
      </c>
      <c r="D4" s="6">
        <f>VLOOKUP($A4,'gwsa-imputed'!$A$2:$D$300,4,FALSE)</f>
        <v>0.57299999999999995</v>
      </c>
    </row>
    <row r="5" spans="1:7" x14ac:dyDescent="0.2">
      <c r="A5" s="5">
        <f>EDATE(A4,1)</f>
        <v>41030</v>
      </c>
      <c r="B5" s="6">
        <f>VLOOKUP(A5,'gwsa-imputed'!$A$2:$D$300,2,FALSE)</f>
        <v>1.3112184803365501</v>
      </c>
      <c r="C5" s="6" t="e">
        <f>VLOOKUP($A5,'gwsa-imputed'!$A$2:$D$300,3,FALSE)</f>
        <v>#N/A</v>
      </c>
      <c r="D5" s="6">
        <f>VLOOKUP($A5,'gwsa-imputed'!$A$2:$D$300,4,FALSE)</f>
        <v>1.3112184803365501</v>
      </c>
      <c r="F5" s="4" t="s">
        <v>7</v>
      </c>
      <c r="G5" s="4">
        <v>6</v>
      </c>
    </row>
    <row r="6" spans="1:7" x14ac:dyDescent="0.2">
      <c r="A6" s="5">
        <f t="shared" ref="A6:A23" si="0">EDATE(A5,1)</f>
        <v>41061</v>
      </c>
      <c r="B6" s="6">
        <f>VLOOKUP(A6,'gwsa-imputed'!$A$2:$D$300,2,FALSE)</f>
        <v>2.3969999999999998</v>
      </c>
      <c r="C6" s="6">
        <f>VLOOKUP($A6,'gwsa-imputed'!$A$2:$D$300,3,FALSE)</f>
        <v>2.3969999999999998</v>
      </c>
      <c r="D6" s="6">
        <f>VLOOKUP($A6,'gwsa-imputed'!$A$2:$D$300,4,FALSE)</f>
        <v>2.3969999999999998</v>
      </c>
      <c r="F6" s="4" t="s">
        <v>5</v>
      </c>
      <c r="G6" s="4">
        <v>-3.5</v>
      </c>
    </row>
    <row r="7" spans="1:7" x14ac:dyDescent="0.2">
      <c r="A7" s="5">
        <f t="shared" si="0"/>
        <v>41091</v>
      </c>
      <c r="B7" s="6">
        <f>VLOOKUP(A7,'gwsa-imputed'!$A$2:$D$300,2,FALSE)</f>
        <v>3.9729999999999999</v>
      </c>
      <c r="C7" s="6">
        <f>VLOOKUP($A7,'gwsa-imputed'!$A$2:$D$300,3,FALSE)</f>
        <v>3.9729999999999999</v>
      </c>
      <c r="D7" s="6" t="e">
        <f>VLOOKUP($A7,'gwsa-imputed'!$A$2:$D$300,4,FALSE)</f>
        <v>#N/A</v>
      </c>
      <c r="F7" s="4" t="s">
        <v>6</v>
      </c>
      <c r="G7" s="4">
        <v>-14</v>
      </c>
    </row>
    <row r="8" spans="1:7" x14ac:dyDescent="0.2">
      <c r="A8" s="5">
        <f t="shared" si="0"/>
        <v>41122</v>
      </c>
      <c r="B8" s="6">
        <f>VLOOKUP(A8,'gwsa-imputed'!$A$2:$D$300,2,FALSE)</f>
        <v>4.6539999999999999</v>
      </c>
      <c r="C8" s="6">
        <f>VLOOKUP($A8,'gwsa-imputed'!$A$2:$D$300,3,FALSE)</f>
        <v>4.6539999999999999</v>
      </c>
      <c r="D8" s="6" t="e">
        <f>VLOOKUP($A8,'gwsa-imputed'!$A$2:$D$300,4,FALSE)</f>
        <v>#N/A</v>
      </c>
    </row>
    <row r="9" spans="1:7" x14ac:dyDescent="0.2">
      <c r="A9" s="5">
        <f t="shared" si="0"/>
        <v>41153</v>
      </c>
      <c r="B9" s="6">
        <f>VLOOKUP(A9,'gwsa-imputed'!$A$2:$D$300,2,FALSE)</f>
        <v>5.1520000000000001</v>
      </c>
      <c r="C9" s="6">
        <f>VLOOKUP($A9,'gwsa-imputed'!$A$2:$D$300,3,FALSE)</f>
        <v>5.1520000000000001</v>
      </c>
      <c r="D9" s="6">
        <f>VLOOKUP($A9,'gwsa-imputed'!$A$2:$D$300,4,FALSE)</f>
        <v>5.1520000000000001</v>
      </c>
      <c r="F9" s="4" t="s">
        <v>8</v>
      </c>
      <c r="G9" s="4">
        <f>G5-G6</f>
        <v>9.5</v>
      </c>
    </row>
    <row r="10" spans="1:7" x14ac:dyDescent="0.2">
      <c r="A10" s="5">
        <f t="shared" si="0"/>
        <v>41183</v>
      </c>
      <c r="B10" s="6">
        <f>VLOOKUP(A10,'gwsa-imputed'!$A$2:$D$300,2,FALSE)</f>
        <v>4.7773954938200101</v>
      </c>
      <c r="C10" s="6" t="e">
        <f>VLOOKUP($A10,'gwsa-imputed'!$A$2:$D$300,3,FALSE)</f>
        <v>#N/A</v>
      </c>
      <c r="D10" s="6">
        <f>VLOOKUP($A10,'gwsa-imputed'!$A$2:$D$300,4,FALSE)</f>
        <v>4.7773954938200101</v>
      </c>
      <c r="F10" s="4" t="s">
        <v>9</v>
      </c>
      <c r="G10" s="4">
        <f>G6-G7</f>
        <v>10.5</v>
      </c>
    </row>
    <row r="11" spans="1:7" x14ac:dyDescent="0.2">
      <c r="A11" s="5">
        <f t="shared" si="0"/>
        <v>41214</v>
      </c>
      <c r="B11" s="6">
        <f>VLOOKUP(A11,'gwsa-imputed'!$A$2:$D$300,2,FALSE)</f>
        <v>3.7770000000000001</v>
      </c>
      <c r="C11" s="6">
        <f>VLOOKUP($A11,'gwsa-imputed'!$A$2:$D$300,3,FALSE)</f>
        <v>3.7770000000000001</v>
      </c>
      <c r="D11" s="6">
        <f>VLOOKUP($A11,'gwsa-imputed'!$A$2:$D$300,4,FALSE)</f>
        <v>3.7770000000000001</v>
      </c>
    </row>
    <row r="12" spans="1:7" x14ac:dyDescent="0.2">
      <c r="A12" s="5">
        <f t="shared" si="0"/>
        <v>41244</v>
      </c>
      <c r="B12" s="6">
        <f>VLOOKUP(A12,'gwsa-imputed'!$A$2:$D$300,2,FALSE)</f>
        <v>1.014</v>
      </c>
      <c r="C12" s="6">
        <f>VLOOKUP($A12,'gwsa-imputed'!$A$2:$D$300,3,FALSE)</f>
        <v>1.014</v>
      </c>
      <c r="D12" s="6" t="e">
        <f>VLOOKUP($A12,'gwsa-imputed'!$A$2:$D$300,4,FALSE)</f>
        <v>#N/A</v>
      </c>
      <c r="F12" s="4" t="s">
        <v>10</v>
      </c>
      <c r="G12" s="3">
        <f>G9</f>
        <v>9.5</v>
      </c>
    </row>
    <row r="13" spans="1:7" x14ac:dyDescent="0.2">
      <c r="A13" s="5">
        <f t="shared" si="0"/>
        <v>41275</v>
      </c>
      <c r="B13" s="6">
        <f>VLOOKUP(A13,'gwsa-imputed'!$A$2:$D$300,2,FALSE)</f>
        <v>-0.11899999999999999</v>
      </c>
      <c r="C13" s="6">
        <f>VLOOKUP($A13,'gwsa-imputed'!$A$2:$D$300,3,FALSE)</f>
        <v>-0.11899999999999999</v>
      </c>
      <c r="D13" s="6" t="e">
        <f>VLOOKUP($A13,'gwsa-imputed'!$A$2:$D$300,4,FALSE)</f>
        <v>#N/A</v>
      </c>
      <c r="F13" s="4" t="s">
        <v>11</v>
      </c>
      <c r="G13" s="3">
        <f>G9+G10</f>
        <v>20</v>
      </c>
    </row>
    <row r="14" spans="1:7" x14ac:dyDescent="0.2">
      <c r="A14" s="5">
        <f t="shared" si="0"/>
        <v>41306</v>
      </c>
      <c r="B14" s="6">
        <f>VLOOKUP(A14,'gwsa-imputed'!$A$2:$D$300,2,FALSE)</f>
        <v>-2.738</v>
      </c>
      <c r="C14" s="6">
        <f>VLOOKUP($A14,'gwsa-imputed'!$A$2:$D$300,3,FALSE)</f>
        <v>-2.738</v>
      </c>
      <c r="D14" s="6">
        <f>VLOOKUP($A14,'gwsa-imputed'!$A$2:$D$300,4,FALSE)</f>
        <v>-2.738</v>
      </c>
    </row>
    <row r="15" spans="1:7" x14ac:dyDescent="0.2">
      <c r="A15" s="5">
        <f t="shared" si="0"/>
        <v>41334</v>
      </c>
      <c r="B15" s="6">
        <f>VLOOKUP(A15,'gwsa-imputed'!$A$2:$D$300,2,FALSE)</f>
        <v>-1.3982499772591299</v>
      </c>
      <c r="C15" s="6" t="e">
        <f>VLOOKUP($A15,'gwsa-imputed'!$A$2:$D$300,3,FALSE)</f>
        <v>#N/A</v>
      </c>
      <c r="D15" s="6">
        <f>VLOOKUP($A15,'gwsa-imputed'!$A$2:$D$300,4,FALSE)</f>
        <v>-1.3982499772591299</v>
      </c>
    </row>
    <row r="16" spans="1:7" x14ac:dyDescent="0.2">
      <c r="A16" s="5">
        <f t="shared" si="0"/>
        <v>41365</v>
      </c>
      <c r="B16" s="6">
        <f>VLOOKUP(A16,'gwsa-imputed'!$A$2:$D$300,2,FALSE)</f>
        <v>0.24199999999999999</v>
      </c>
      <c r="C16" s="6">
        <f>VLOOKUP($A16,'gwsa-imputed'!$A$2:$D$300,3,FALSE)</f>
        <v>0.24199999999999999</v>
      </c>
      <c r="D16" s="6">
        <f>VLOOKUP($A16,'gwsa-imputed'!$A$2:$D$300,4,FALSE)</f>
        <v>0.24199999999999999</v>
      </c>
    </row>
    <row r="17" spans="1:4" x14ac:dyDescent="0.2">
      <c r="A17" s="5">
        <f t="shared" si="0"/>
        <v>41395</v>
      </c>
      <c r="B17" s="6">
        <f>VLOOKUP(A17,'gwsa-imputed'!$A$2:$D$300,2,FALSE)</f>
        <v>1.65</v>
      </c>
      <c r="C17" s="6">
        <f>VLOOKUP($A17,'gwsa-imputed'!$A$2:$D$300,3,FALSE)</f>
        <v>1.65</v>
      </c>
      <c r="D17" s="6" t="e">
        <f>VLOOKUP($A17,'gwsa-imputed'!$A$2:$D$300,4,FALSE)</f>
        <v>#N/A</v>
      </c>
    </row>
    <row r="18" spans="1:4" x14ac:dyDescent="0.2">
      <c r="A18" s="5">
        <f t="shared" si="0"/>
        <v>41426</v>
      </c>
      <c r="B18" s="6">
        <f>VLOOKUP(A18,'gwsa-imputed'!$A$2:$D$300,2,FALSE)</f>
        <v>2.9169999999999998</v>
      </c>
      <c r="C18" s="6">
        <f>VLOOKUP($A18,'gwsa-imputed'!$A$2:$D$300,3,FALSE)</f>
        <v>2.9169999999999998</v>
      </c>
      <c r="D18" s="6" t="e">
        <f>VLOOKUP($A18,'gwsa-imputed'!$A$2:$D$300,4,FALSE)</f>
        <v>#N/A</v>
      </c>
    </row>
    <row r="19" spans="1:4" x14ac:dyDescent="0.2">
      <c r="A19" s="5">
        <f t="shared" si="0"/>
        <v>41456</v>
      </c>
      <c r="B19" s="6">
        <f>VLOOKUP(A19,'gwsa-imputed'!$A$2:$D$300,2,FALSE)</f>
        <v>3.835</v>
      </c>
      <c r="C19" s="6">
        <f>VLOOKUP($A19,'gwsa-imputed'!$A$2:$D$300,3,FALSE)</f>
        <v>3.835</v>
      </c>
      <c r="D19" s="6">
        <f>VLOOKUP($A19,'gwsa-imputed'!$A$2:$D$300,4,FALSE)</f>
        <v>3.835</v>
      </c>
    </row>
    <row r="20" spans="1:4" x14ac:dyDescent="0.2">
      <c r="A20" s="5">
        <f t="shared" si="0"/>
        <v>41487</v>
      </c>
      <c r="B20" s="6">
        <f>VLOOKUP(A20,'gwsa-imputed'!$A$2:$D$300,2,FALSE)</f>
        <v>7.7260107492168402</v>
      </c>
      <c r="C20" s="6" t="e">
        <f>VLOOKUP($A20,'gwsa-imputed'!$A$2:$D$300,3,FALSE)</f>
        <v>#N/A</v>
      </c>
      <c r="D20" s="6">
        <f>VLOOKUP($A20,'gwsa-imputed'!$A$2:$D$300,4,FALSE)</f>
        <v>7.7260107492168402</v>
      </c>
    </row>
    <row r="21" spans="1:4" x14ac:dyDescent="0.2">
      <c r="A21" s="5">
        <f t="shared" si="0"/>
        <v>41518</v>
      </c>
      <c r="B21" s="6">
        <f>VLOOKUP(A21,'gwsa-imputed'!$A$2:$D$300,2,FALSE)</f>
        <v>8.7221325006377697</v>
      </c>
      <c r="C21" s="6" t="e">
        <f>VLOOKUP($A21,'gwsa-imputed'!$A$2:$D$300,3,FALSE)</f>
        <v>#N/A</v>
      </c>
      <c r="D21" s="6">
        <f>VLOOKUP($A21,'gwsa-imputed'!$A$2:$D$300,4,FALSE)</f>
        <v>8.7221325006377697</v>
      </c>
    </row>
    <row r="22" spans="1:4" x14ac:dyDescent="0.2">
      <c r="A22" s="5">
        <f t="shared" si="0"/>
        <v>41548</v>
      </c>
      <c r="B22" s="6">
        <f>VLOOKUP(A22,'gwsa-imputed'!$A$2:$D$300,2,FALSE)</f>
        <v>5.8860000000000001</v>
      </c>
      <c r="C22" s="6">
        <f>VLOOKUP($A22,'gwsa-imputed'!$A$2:$D$300,3,FALSE)</f>
        <v>5.8860000000000001</v>
      </c>
      <c r="D22" s="6">
        <f>VLOOKUP($A22,'gwsa-imputed'!$A$2:$D$300,4,FALSE)</f>
        <v>5.8860000000000001</v>
      </c>
    </row>
    <row r="23" spans="1:4" x14ac:dyDescent="0.2">
      <c r="A23" s="5">
        <f t="shared" si="0"/>
        <v>41579</v>
      </c>
      <c r="B23" s="6">
        <f>VLOOKUP(A23,'gwsa-imputed'!$A$2:$D$300,2,FALSE)</f>
        <v>5.2779999999999996</v>
      </c>
      <c r="C23" s="6">
        <f>VLOOKUP($A23,'gwsa-imputed'!$A$2:$D$300,3,FALSE)</f>
        <v>5.2779999999999996</v>
      </c>
      <c r="D23" s="6" t="e">
        <f>VLOOKUP($A23,'gwsa-imputed'!$A$2:$D$300,4,FALSE)</f>
        <v>#N/A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AE31F-065F-F044-BD63-609962B92A77}">
  <dimension ref="A1:G23"/>
  <sheetViews>
    <sheetView zoomScale="139" zoomScaleNormal="139" workbookViewId="0">
      <selection activeCell="G23" sqref="G23"/>
    </sheetView>
  </sheetViews>
  <sheetFormatPr baseColWidth="10" defaultRowHeight="16" x14ac:dyDescent="0.2"/>
  <cols>
    <col min="1" max="4" width="10.83203125" style="4"/>
    <col min="5" max="5" width="5" customWidth="1"/>
    <col min="6" max="6" width="6.6640625" style="4" customWidth="1"/>
    <col min="7" max="7" width="8.1640625" style="4" customWidth="1"/>
  </cols>
  <sheetData>
    <row r="1" spans="1:7" ht="19" x14ac:dyDescent="0.25">
      <c r="A1" s="7" t="s">
        <v>4</v>
      </c>
      <c r="B1" s="7">
        <v>2013</v>
      </c>
      <c r="C1" s="7"/>
      <c r="D1" s="7"/>
    </row>
    <row r="3" spans="1:7" x14ac:dyDescent="0.2">
      <c r="A3" s="3" t="s">
        <v>0</v>
      </c>
      <c r="B3" s="3" t="s">
        <v>2</v>
      </c>
      <c r="C3" s="3" t="s">
        <v>14</v>
      </c>
      <c r="D3" s="3" t="s">
        <v>1</v>
      </c>
    </row>
    <row r="4" spans="1:7" x14ac:dyDescent="0.2">
      <c r="A4" s="5">
        <f>DATE(B1,4,1)</f>
        <v>41365</v>
      </c>
      <c r="B4" s="6">
        <f>VLOOKUP($A4,'gwsa-imputed'!$A$2:$D$300,2,FALSE)</f>
        <v>0.24199999999999999</v>
      </c>
      <c r="C4" s="6">
        <f>VLOOKUP($A4,'gwsa-imputed'!$A$2:$D$300,3,FALSE)</f>
        <v>0.24199999999999999</v>
      </c>
      <c r="D4" s="6">
        <f>VLOOKUP($A4,'gwsa-imputed'!$A$2:$D$300,4,FALSE)</f>
        <v>0.24199999999999999</v>
      </c>
    </row>
    <row r="5" spans="1:7" x14ac:dyDescent="0.2">
      <c r="A5" s="5">
        <f>EDATE(A4,1)</f>
        <v>41395</v>
      </c>
      <c r="B5" s="6">
        <f>VLOOKUP(A5,'gwsa-imputed'!$A$2:$D$300,2,FALSE)</f>
        <v>1.65</v>
      </c>
      <c r="C5" s="6">
        <f>VLOOKUP($A5,'gwsa-imputed'!$A$2:$D$300,3,FALSE)</f>
        <v>1.65</v>
      </c>
      <c r="D5" s="6" t="e">
        <f>VLOOKUP($A5,'gwsa-imputed'!$A$2:$D$300,4,FALSE)</f>
        <v>#N/A</v>
      </c>
      <c r="F5" s="4" t="s">
        <v>7</v>
      </c>
      <c r="G5" s="4">
        <v>8</v>
      </c>
    </row>
    <row r="6" spans="1:7" x14ac:dyDescent="0.2">
      <c r="A6" s="5">
        <f t="shared" ref="A6:A23" si="0">EDATE(A5,1)</f>
        <v>41426</v>
      </c>
      <c r="B6" s="6">
        <f>VLOOKUP(A6,'gwsa-imputed'!$A$2:$D$300,2,FALSE)</f>
        <v>2.9169999999999998</v>
      </c>
      <c r="C6" s="6">
        <f>VLOOKUP($A6,'gwsa-imputed'!$A$2:$D$300,3,FALSE)</f>
        <v>2.9169999999999998</v>
      </c>
      <c r="D6" s="6" t="e">
        <f>VLOOKUP($A6,'gwsa-imputed'!$A$2:$D$300,4,FALSE)</f>
        <v>#N/A</v>
      </c>
      <c r="F6" s="4" t="s">
        <v>5</v>
      </c>
      <c r="G6" s="4">
        <v>0</v>
      </c>
    </row>
    <row r="7" spans="1:7" x14ac:dyDescent="0.2">
      <c r="A7" s="5">
        <f t="shared" si="0"/>
        <v>41456</v>
      </c>
      <c r="B7" s="6">
        <f>VLOOKUP(A7,'gwsa-imputed'!$A$2:$D$300,2,FALSE)</f>
        <v>3.835</v>
      </c>
      <c r="C7" s="6">
        <f>VLOOKUP($A7,'gwsa-imputed'!$A$2:$D$300,3,FALSE)</f>
        <v>3.835</v>
      </c>
      <c r="D7" s="6">
        <f>VLOOKUP($A7,'gwsa-imputed'!$A$2:$D$300,4,FALSE)</f>
        <v>3.835</v>
      </c>
      <c r="F7" s="4" t="s">
        <v>6</v>
      </c>
      <c r="G7" s="4">
        <v>-10</v>
      </c>
    </row>
    <row r="8" spans="1:7" x14ac:dyDescent="0.2">
      <c r="A8" s="5">
        <f t="shared" si="0"/>
        <v>41487</v>
      </c>
      <c r="B8" s="6">
        <f>VLOOKUP(A8,'gwsa-imputed'!$A$2:$D$300,2,FALSE)</f>
        <v>7.7260107492168402</v>
      </c>
      <c r="C8" s="6" t="e">
        <f>VLOOKUP($A8,'gwsa-imputed'!$A$2:$D$300,3,FALSE)</f>
        <v>#N/A</v>
      </c>
      <c r="D8" s="6">
        <f>VLOOKUP($A8,'gwsa-imputed'!$A$2:$D$300,4,FALSE)</f>
        <v>7.7260107492168402</v>
      </c>
    </row>
    <row r="9" spans="1:7" x14ac:dyDescent="0.2">
      <c r="A9" s="5">
        <f t="shared" si="0"/>
        <v>41518</v>
      </c>
      <c r="B9" s="6">
        <f>VLOOKUP(A9,'gwsa-imputed'!$A$2:$D$300,2,FALSE)</f>
        <v>8.7221325006377697</v>
      </c>
      <c r="C9" s="6" t="e">
        <f>VLOOKUP($A9,'gwsa-imputed'!$A$2:$D$300,3,FALSE)</f>
        <v>#N/A</v>
      </c>
      <c r="D9" s="6">
        <f>VLOOKUP($A9,'gwsa-imputed'!$A$2:$D$300,4,FALSE)</f>
        <v>8.7221325006377697</v>
      </c>
      <c r="F9" s="4" t="s">
        <v>8</v>
      </c>
      <c r="G9" s="4">
        <f>G5-G6</f>
        <v>8</v>
      </c>
    </row>
    <row r="10" spans="1:7" x14ac:dyDescent="0.2">
      <c r="A10" s="5">
        <f t="shared" si="0"/>
        <v>41548</v>
      </c>
      <c r="B10" s="6">
        <f>VLOOKUP(A10,'gwsa-imputed'!$A$2:$D$300,2,FALSE)</f>
        <v>5.8860000000000001</v>
      </c>
      <c r="C10" s="6">
        <f>VLOOKUP($A10,'gwsa-imputed'!$A$2:$D$300,3,FALSE)</f>
        <v>5.8860000000000001</v>
      </c>
      <c r="D10" s="6">
        <f>VLOOKUP($A10,'gwsa-imputed'!$A$2:$D$300,4,FALSE)</f>
        <v>5.8860000000000001</v>
      </c>
      <c r="F10" s="4" t="s">
        <v>9</v>
      </c>
      <c r="G10" s="4">
        <f>G6-G7</f>
        <v>10</v>
      </c>
    </row>
    <row r="11" spans="1:7" x14ac:dyDescent="0.2">
      <c r="A11" s="5">
        <f t="shared" si="0"/>
        <v>41579</v>
      </c>
      <c r="B11" s="6">
        <f>VLOOKUP(A11,'gwsa-imputed'!$A$2:$D$300,2,FALSE)</f>
        <v>5.2779999999999996</v>
      </c>
      <c r="C11" s="6">
        <f>VLOOKUP($A11,'gwsa-imputed'!$A$2:$D$300,3,FALSE)</f>
        <v>5.2779999999999996</v>
      </c>
      <c r="D11" s="6" t="e">
        <f>VLOOKUP($A11,'gwsa-imputed'!$A$2:$D$300,4,FALSE)</f>
        <v>#N/A</v>
      </c>
    </row>
    <row r="12" spans="1:7" x14ac:dyDescent="0.2">
      <c r="A12" s="5">
        <f t="shared" si="0"/>
        <v>41609</v>
      </c>
      <c r="B12" s="6">
        <f>VLOOKUP(A12,'gwsa-imputed'!$A$2:$D$300,2,FALSE)</f>
        <v>2.2730000000000001</v>
      </c>
      <c r="C12" s="6">
        <f>VLOOKUP($A12,'gwsa-imputed'!$A$2:$D$300,3,FALSE)</f>
        <v>2.2730000000000001</v>
      </c>
      <c r="D12" s="6" t="e">
        <f>VLOOKUP($A12,'gwsa-imputed'!$A$2:$D$300,4,FALSE)</f>
        <v>#N/A</v>
      </c>
      <c r="F12" s="4" t="s">
        <v>10</v>
      </c>
      <c r="G12" s="3">
        <f>G9</f>
        <v>8</v>
      </c>
    </row>
    <row r="13" spans="1:7" x14ac:dyDescent="0.2">
      <c r="A13" s="5">
        <f t="shared" si="0"/>
        <v>41640</v>
      </c>
      <c r="B13" s="6">
        <f>VLOOKUP(A13,'gwsa-imputed'!$A$2:$D$300,2,FALSE)</f>
        <v>1.766</v>
      </c>
      <c r="C13" s="6">
        <f>VLOOKUP($A13,'gwsa-imputed'!$A$2:$D$300,3,FALSE)</f>
        <v>1.766</v>
      </c>
      <c r="D13" s="6">
        <f>VLOOKUP($A13,'gwsa-imputed'!$A$2:$D$300,4,FALSE)</f>
        <v>1.766</v>
      </c>
      <c r="F13" s="4" t="s">
        <v>11</v>
      </c>
      <c r="G13" s="3">
        <f>G9+G10</f>
        <v>18</v>
      </c>
    </row>
    <row r="14" spans="1:7" x14ac:dyDescent="0.2">
      <c r="A14" s="5">
        <f t="shared" si="0"/>
        <v>41671</v>
      </c>
      <c r="B14" s="6">
        <f>VLOOKUP(A14,'gwsa-imputed'!$A$2:$D$300,2,FALSE)</f>
        <v>-1.86819197686105E-2</v>
      </c>
      <c r="C14" s="6" t="e">
        <f>VLOOKUP($A14,'gwsa-imputed'!$A$2:$D$300,3,FALSE)</f>
        <v>#N/A</v>
      </c>
      <c r="D14" s="6">
        <f>VLOOKUP($A14,'gwsa-imputed'!$A$2:$D$300,4,FALSE)</f>
        <v>-1.86819197686105E-2</v>
      </c>
    </row>
    <row r="15" spans="1:7" x14ac:dyDescent="0.2">
      <c r="A15" s="5">
        <f t="shared" si="0"/>
        <v>41699</v>
      </c>
      <c r="B15" s="6">
        <f>VLOOKUP(A15,'gwsa-imputed'!$A$2:$D$300,2,FALSE)</f>
        <v>1.575</v>
      </c>
      <c r="C15" s="6">
        <f>VLOOKUP($A15,'gwsa-imputed'!$A$2:$D$300,3,FALSE)</f>
        <v>1.575</v>
      </c>
      <c r="D15" s="6">
        <f>VLOOKUP($A15,'gwsa-imputed'!$A$2:$D$300,4,FALSE)</f>
        <v>1.575</v>
      </c>
    </row>
    <row r="16" spans="1:7" x14ac:dyDescent="0.2">
      <c r="A16" s="5">
        <f t="shared" si="0"/>
        <v>41730</v>
      </c>
      <c r="B16" s="6">
        <f>VLOOKUP(A16,'gwsa-imputed'!$A$2:$D$300,2,FALSE)</f>
        <v>4.1390000000000002</v>
      </c>
      <c r="C16" s="6">
        <f>VLOOKUP($A16,'gwsa-imputed'!$A$2:$D$300,3,FALSE)</f>
        <v>4.1390000000000002</v>
      </c>
      <c r="D16" s="6" t="e">
        <f>VLOOKUP($A16,'gwsa-imputed'!$A$2:$D$300,4,FALSE)</f>
        <v>#N/A</v>
      </c>
    </row>
    <row r="17" spans="1:4" x14ac:dyDescent="0.2">
      <c r="A17" s="5">
        <f t="shared" si="0"/>
        <v>41760</v>
      </c>
      <c r="B17" s="6">
        <f>VLOOKUP(A17,'gwsa-imputed'!$A$2:$D$300,2,FALSE)</f>
        <v>4.492</v>
      </c>
      <c r="C17" s="6">
        <f>VLOOKUP($A17,'gwsa-imputed'!$A$2:$D$300,3,FALSE)</f>
        <v>4.492</v>
      </c>
      <c r="D17" s="6" t="e">
        <f>VLOOKUP($A17,'gwsa-imputed'!$A$2:$D$300,4,FALSE)</f>
        <v>#N/A</v>
      </c>
    </row>
    <row r="18" spans="1:4" x14ac:dyDescent="0.2">
      <c r="A18" s="5">
        <f t="shared" si="0"/>
        <v>41791</v>
      </c>
      <c r="B18" s="6">
        <f>VLOOKUP(A18,'gwsa-imputed'!$A$2:$D$300,2,FALSE)</f>
        <v>5.8929999999999998</v>
      </c>
      <c r="C18" s="6">
        <f>VLOOKUP($A18,'gwsa-imputed'!$A$2:$D$300,3,FALSE)</f>
        <v>5.8929999999999998</v>
      </c>
      <c r="D18" s="6">
        <f>VLOOKUP($A18,'gwsa-imputed'!$A$2:$D$300,4,FALSE)</f>
        <v>5.8929999999999998</v>
      </c>
    </row>
    <row r="19" spans="1:4" x14ac:dyDescent="0.2">
      <c r="A19" s="5">
        <f t="shared" si="0"/>
        <v>41821</v>
      </c>
      <c r="B19" s="6">
        <f>VLOOKUP(A19,'gwsa-imputed'!$A$2:$D$300,2,FALSE)</f>
        <v>7.2371813935584601</v>
      </c>
      <c r="C19" s="6" t="e">
        <f>VLOOKUP($A19,'gwsa-imputed'!$A$2:$D$300,3,FALSE)</f>
        <v>#N/A</v>
      </c>
      <c r="D19" s="6">
        <f>VLOOKUP($A19,'gwsa-imputed'!$A$2:$D$300,4,FALSE)</f>
        <v>7.2371813935584601</v>
      </c>
    </row>
    <row r="20" spans="1:4" x14ac:dyDescent="0.2">
      <c r="A20" s="5">
        <f t="shared" si="0"/>
        <v>41852</v>
      </c>
      <c r="B20" s="6">
        <f>VLOOKUP(A20,'gwsa-imputed'!$A$2:$D$300,2,FALSE)</f>
        <v>7.2</v>
      </c>
      <c r="C20" s="6">
        <f>VLOOKUP($A20,'gwsa-imputed'!$A$2:$D$300,3,FALSE)</f>
        <v>7.2</v>
      </c>
      <c r="D20" s="6">
        <f>VLOOKUP($A20,'gwsa-imputed'!$A$2:$D$300,4,FALSE)</f>
        <v>7.2</v>
      </c>
    </row>
    <row r="21" spans="1:4" x14ac:dyDescent="0.2">
      <c r="A21" s="5">
        <f t="shared" si="0"/>
        <v>41883</v>
      </c>
      <c r="B21" s="6">
        <f>VLOOKUP(A21,'gwsa-imputed'!$A$2:$D$300,2,FALSE)</f>
        <v>8.7420000000000009</v>
      </c>
      <c r="C21" s="6">
        <f>VLOOKUP($A21,'gwsa-imputed'!$A$2:$D$300,3,FALSE)</f>
        <v>8.7420000000000009</v>
      </c>
      <c r="D21" s="6" t="e">
        <f>VLOOKUP($A21,'gwsa-imputed'!$A$2:$D$300,4,FALSE)</f>
        <v>#N/A</v>
      </c>
    </row>
    <row r="22" spans="1:4" x14ac:dyDescent="0.2">
      <c r="A22" s="5">
        <f t="shared" si="0"/>
        <v>41913</v>
      </c>
      <c r="B22" s="6">
        <f>VLOOKUP(A22,'gwsa-imputed'!$A$2:$D$300,2,FALSE)</f>
        <v>7.4950000000000001</v>
      </c>
      <c r="C22" s="6">
        <f>VLOOKUP($A22,'gwsa-imputed'!$A$2:$D$300,3,FALSE)</f>
        <v>7.4950000000000001</v>
      </c>
      <c r="D22" s="6" t="e">
        <f>VLOOKUP($A22,'gwsa-imputed'!$A$2:$D$300,4,FALSE)</f>
        <v>#N/A</v>
      </c>
    </row>
    <row r="23" spans="1:4" x14ac:dyDescent="0.2">
      <c r="A23" s="5">
        <f t="shared" si="0"/>
        <v>41944</v>
      </c>
      <c r="B23" s="6">
        <f>VLOOKUP(A23,'gwsa-imputed'!$A$2:$D$300,2,FALSE)</f>
        <v>6.83</v>
      </c>
      <c r="C23" s="6">
        <f>VLOOKUP($A23,'gwsa-imputed'!$A$2:$D$300,3,FALSE)</f>
        <v>6.83</v>
      </c>
      <c r="D23" s="6">
        <f>VLOOKUP($A23,'gwsa-imputed'!$A$2:$D$300,4,FALSE)</f>
        <v>6.83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3C959-F7D7-D244-9E1C-37D89F1BFF7D}">
  <dimension ref="A1:G23"/>
  <sheetViews>
    <sheetView zoomScale="139" zoomScaleNormal="139" workbookViewId="0">
      <selection activeCell="S34" sqref="S34"/>
    </sheetView>
  </sheetViews>
  <sheetFormatPr baseColWidth="10" defaultRowHeight="16" x14ac:dyDescent="0.2"/>
  <cols>
    <col min="1" max="4" width="10.83203125" style="4"/>
    <col min="5" max="5" width="5" customWidth="1"/>
    <col min="6" max="6" width="6.6640625" style="4" customWidth="1"/>
    <col min="7" max="7" width="8.1640625" style="4" customWidth="1"/>
  </cols>
  <sheetData>
    <row r="1" spans="1:7" ht="19" x14ac:dyDescent="0.25">
      <c r="A1" s="7" t="s">
        <v>4</v>
      </c>
      <c r="B1" s="7">
        <v>2014</v>
      </c>
      <c r="C1" s="7"/>
      <c r="D1" s="7"/>
    </row>
    <row r="3" spans="1:7" x14ac:dyDescent="0.2">
      <c r="A3" s="3" t="s">
        <v>0</v>
      </c>
      <c r="B3" s="3" t="s">
        <v>2</v>
      </c>
      <c r="C3" s="3" t="s">
        <v>14</v>
      </c>
      <c r="D3" s="3" t="s">
        <v>1</v>
      </c>
    </row>
    <row r="4" spans="1:7" x14ac:dyDescent="0.2">
      <c r="A4" s="5">
        <f>DATE(B1,4,1)</f>
        <v>41730</v>
      </c>
      <c r="B4" s="6">
        <f>VLOOKUP($A4,'gwsa-imputed'!$A$2:$D$300,2,FALSE)</f>
        <v>4.1390000000000002</v>
      </c>
      <c r="C4" s="6">
        <f>VLOOKUP($A4,'gwsa-imputed'!$A$2:$D$300,3,FALSE)</f>
        <v>4.1390000000000002</v>
      </c>
      <c r="D4" s="6" t="e">
        <f>VLOOKUP($A4,'gwsa-imputed'!$A$2:$D$300,4,FALSE)</f>
        <v>#N/A</v>
      </c>
    </row>
    <row r="5" spans="1:7" x14ac:dyDescent="0.2">
      <c r="A5" s="5">
        <f>EDATE(A4,1)</f>
        <v>41760</v>
      </c>
      <c r="B5" s="6">
        <f>VLOOKUP(A5,'gwsa-imputed'!$A$2:$D$300,2,FALSE)</f>
        <v>4.492</v>
      </c>
      <c r="C5" s="6">
        <f>VLOOKUP($A5,'gwsa-imputed'!$A$2:$D$300,3,FALSE)</f>
        <v>4.492</v>
      </c>
      <c r="D5" s="6" t="e">
        <f>VLOOKUP($A5,'gwsa-imputed'!$A$2:$D$300,4,FALSE)</f>
        <v>#N/A</v>
      </c>
      <c r="F5" s="4" t="s">
        <v>7</v>
      </c>
      <c r="G5" s="4">
        <v>8</v>
      </c>
    </row>
    <row r="6" spans="1:7" x14ac:dyDescent="0.2">
      <c r="A6" s="5">
        <f t="shared" ref="A6:A23" si="0">EDATE(A5,1)</f>
        <v>41791</v>
      </c>
      <c r="B6" s="6">
        <f>VLOOKUP(A6,'gwsa-imputed'!$A$2:$D$300,2,FALSE)</f>
        <v>5.8929999999999998</v>
      </c>
      <c r="C6" s="6">
        <f>VLOOKUP($A6,'gwsa-imputed'!$A$2:$D$300,3,FALSE)</f>
        <v>5.8929999999999998</v>
      </c>
      <c r="D6" s="6">
        <f>VLOOKUP($A6,'gwsa-imputed'!$A$2:$D$300,4,FALSE)</f>
        <v>5.8929999999999998</v>
      </c>
      <c r="F6" s="4" t="s">
        <v>5</v>
      </c>
      <c r="G6" s="4">
        <v>0.2</v>
      </c>
    </row>
    <row r="7" spans="1:7" x14ac:dyDescent="0.2">
      <c r="A7" s="5">
        <f t="shared" si="0"/>
        <v>41821</v>
      </c>
      <c r="B7" s="6">
        <f>VLOOKUP(A7,'gwsa-imputed'!$A$2:$D$300,2,FALSE)</f>
        <v>7.2371813935584601</v>
      </c>
      <c r="C7" s="6" t="e">
        <f>VLOOKUP($A7,'gwsa-imputed'!$A$2:$D$300,3,FALSE)</f>
        <v>#N/A</v>
      </c>
      <c r="D7" s="6">
        <f>VLOOKUP($A7,'gwsa-imputed'!$A$2:$D$300,4,FALSE)</f>
        <v>7.2371813935584601</v>
      </c>
      <c r="F7" s="4" t="s">
        <v>6</v>
      </c>
      <c r="G7" s="4">
        <v>-8</v>
      </c>
    </row>
    <row r="8" spans="1:7" x14ac:dyDescent="0.2">
      <c r="A8" s="5">
        <f t="shared" si="0"/>
        <v>41852</v>
      </c>
      <c r="B8" s="6">
        <f>VLOOKUP(A8,'gwsa-imputed'!$A$2:$D$300,2,FALSE)</f>
        <v>7.2</v>
      </c>
      <c r="C8" s="6">
        <f>VLOOKUP($A8,'gwsa-imputed'!$A$2:$D$300,3,FALSE)</f>
        <v>7.2</v>
      </c>
      <c r="D8" s="6">
        <f>VLOOKUP($A8,'gwsa-imputed'!$A$2:$D$300,4,FALSE)</f>
        <v>7.2</v>
      </c>
    </row>
    <row r="9" spans="1:7" x14ac:dyDescent="0.2">
      <c r="A9" s="5">
        <f t="shared" si="0"/>
        <v>41883</v>
      </c>
      <c r="B9" s="6">
        <f>VLOOKUP(A9,'gwsa-imputed'!$A$2:$D$300,2,FALSE)</f>
        <v>8.7420000000000009</v>
      </c>
      <c r="C9" s="6">
        <f>VLOOKUP($A9,'gwsa-imputed'!$A$2:$D$300,3,FALSE)</f>
        <v>8.7420000000000009</v>
      </c>
      <c r="D9" s="6" t="e">
        <f>VLOOKUP($A9,'gwsa-imputed'!$A$2:$D$300,4,FALSE)</f>
        <v>#N/A</v>
      </c>
      <c r="F9" s="4" t="s">
        <v>8</v>
      </c>
      <c r="G9" s="4">
        <f>G5-G6</f>
        <v>7.8</v>
      </c>
    </row>
    <row r="10" spans="1:7" x14ac:dyDescent="0.2">
      <c r="A10" s="5">
        <f t="shared" si="0"/>
        <v>41913</v>
      </c>
      <c r="B10" s="6">
        <f>VLOOKUP(A10,'gwsa-imputed'!$A$2:$D$300,2,FALSE)</f>
        <v>7.4950000000000001</v>
      </c>
      <c r="C10" s="6">
        <f>VLOOKUP($A10,'gwsa-imputed'!$A$2:$D$300,3,FALSE)</f>
        <v>7.4950000000000001</v>
      </c>
      <c r="D10" s="6" t="e">
        <f>VLOOKUP($A10,'gwsa-imputed'!$A$2:$D$300,4,FALSE)</f>
        <v>#N/A</v>
      </c>
      <c r="F10" s="4" t="s">
        <v>9</v>
      </c>
      <c r="G10" s="4">
        <f>G6-G7</f>
        <v>8.1999999999999993</v>
      </c>
    </row>
    <row r="11" spans="1:7" x14ac:dyDescent="0.2">
      <c r="A11" s="5">
        <f t="shared" si="0"/>
        <v>41944</v>
      </c>
      <c r="B11" s="6">
        <f>VLOOKUP(A11,'gwsa-imputed'!$A$2:$D$300,2,FALSE)</f>
        <v>6.83</v>
      </c>
      <c r="C11" s="6">
        <f>VLOOKUP($A11,'gwsa-imputed'!$A$2:$D$300,3,FALSE)</f>
        <v>6.83</v>
      </c>
      <c r="D11" s="6">
        <f>VLOOKUP($A11,'gwsa-imputed'!$A$2:$D$300,4,FALSE)</f>
        <v>6.83</v>
      </c>
    </row>
    <row r="12" spans="1:7" x14ac:dyDescent="0.2">
      <c r="A12" s="5">
        <f t="shared" si="0"/>
        <v>41974</v>
      </c>
      <c r="B12" s="6">
        <f>VLOOKUP(A12,'gwsa-imputed'!$A$2:$D$300,2,FALSE)</f>
        <v>2.9060162787076198</v>
      </c>
      <c r="C12" s="6" t="e">
        <f>VLOOKUP($A12,'gwsa-imputed'!$A$2:$D$300,3,FALSE)</f>
        <v>#N/A</v>
      </c>
      <c r="D12" s="6">
        <f>VLOOKUP($A12,'gwsa-imputed'!$A$2:$D$300,4,FALSE)</f>
        <v>2.9060162787076198</v>
      </c>
      <c r="F12" s="4" t="s">
        <v>10</v>
      </c>
      <c r="G12" s="3">
        <f>G9</f>
        <v>7.8</v>
      </c>
    </row>
    <row r="13" spans="1:7" x14ac:dyDescent="0.2">
      <c r="A13" s="5">
        <f t="shared" si="0"/>
        <v>42005</v>
      </c>
      <c r="B13" s="6">
        <f>VLOOKUP(A13,'gwsa-imputed'!$A$2:$D$300,2,FALSE)</f>
        <v>3.194</v>
      </c>
      <c r="C13" s="6">
        <f>VLOOKUP($A13,'gwsa-imputed'!$A$2:$D$300,3,FALSE)</f>
        <v>3.194</v>
      </c>
      <c r="D13" s="6">
        <f>VLOOKUP($A13,'gwsa-imputed'!$A$2:$D$300,4,FALSE)</f>
        <v>3.194</v>
      </c>
      <c r="F13" s="4" t="s">
        <v>11</v>
      </c>
      <c r="G13" s="3">
        <f>G9+G10</f>
        <v>16</v>
      </c>
    </row>
    <row r="14" spans="1:7" x14ac:dyDescent="0.2">
      <c r="A14" s="5">
        <f t="shared" si="0"/>
        <v>42036</v>
      </c>
      <c r="B14" s="6">
        <f>VLOOKUP(A14,'gwsa-imputed'!$A$2:$D$300,2,FALSE)</f>
        <v>0.53700000000000003</v>
      </c>
      <c r="C14" s="6">
        <f>VLOOKUP($A14,'gwsa-imputed'!$A$2:$D$300,3,FALSE)</f>
        <v>0.53700000000000003</v>
      </c>
      <c r="D14" s="6" t="e">
        <f>VLOOKUP($A14,'gwsa-imputed'!$A$2:$D$300,4,FALSE)</f>
        <v>#N/A</v>
      </c>
    </row>
    <row r="15" spans="1:7" x14ac:dyDescent="0.2">
      <c r="A15" s="5">
        <f t="shared" si="0"/>
        <v>42064</v>
      </c>
      <c r="B15" s="6">
        <f>VLOOKUP(A15,'gwsa-imputed'!$A$2:$D$300,2,FALSE)</f>
        <v>0.38200000000000001</v>
      </c>
      <c r="C15" s="6">
        <f>VLOOKUP($A15,'gwsa-imputed'!$A$2:$D$300,3,FALSE)</f>
        <v>0.38200000000000001</v>
      </c>
      <c r="D15" s="6" t="e">
        <f>VLOOKUP($A15,'gwsa-imputed'!$A$2:$D$300,4,FALSE)</f>
        <v>#N/A</v>
      </c>
    </row>
    <row r="16" spans="1:7" x14ac:dyDescent="0.2">
      <c r="A16" s="5">
        <f t="shared" si="0"/>
        <v>42095</v>
      </c>
      <c r="B16" s="6">
        <f>VLOOKUP(A16,'gwsa-imputed'!$A$2:$D$300,2,FALSE)</f>
        <v>2.3839999999999999</v>
      </c>
      <c r="C16" s="6">
        <f>VLOOKUP($A16,'gwsa-imputed'!$A$2:$D$300,3,FALSE)</f>
        <v>2.3839999999999999</v>
      </c>
      <c r="D16" s="6">
        <f>VLOOKUP($A16,'gwsa-imputed'!$A$2:$D$300,4,FALSE)</f>
        <v>2.3839999999999999</v>
      </c>
    </row>
    <row r="17" spans="1:4" x14ac:dyDescent="0.2">
      <c r="A17" s="5">
        <f t="shared" si="0"/>
        <v>42125</v>
      </c>
      <c r="B17" s="6">
        <f>VLOOKUP(A17,'gwsa-imputed'!$A$2:$D$300,2,FALSE)</f>
        <v>4.2779210419013198</v>
      </c>
      <c r="C17" s="6" t="e">
        <f>VLOOKUP($A17,'gwsa-imputed'!$A$2:$D$300,3,FALSE)</f>
        <v>#N/A</v>
      </c>
      <c r="D17" s="6">
        <f>VLOOKUP($A17,'gwsa-imputed'!$A$2:$D$300,4,FALSE)</f>
        <v>4.2779210419013198</v>
      </c>
    </row>
    <row r="18" spans="1:4" x14ac:dyDescent="0.2">
      <c r="A18" s="5">
        <f t="shared" si="0"/>
        <v>42156</v>
      </c>
      <c r="B18" s="6">
        <f>VLOOKUP(A18,'gwsa-imputed'!$A$2:$D$300,2,FALSE)</f>
        <v>5.9855011266555804</v>
      </c>
      <c r="C18" s="6" t="e">
        <f>VLOOKUP($A18,'gwsa-imputed'!$A$2:$D$300,3,FALSE)</f>
        <v>#N/A</v>
      </c>
      <c r="D18" s="6">
        <f>VLOOKUP($A18,'gwsa-imputed'!$A$2:$D$300,4,FALSE)</f>
        <v>5.9855011266555804</v>
      </c>
    </row>
    <row r="19" spans="1:4" x14ac:dyDescent="0.2">
      <c r="A19" s="5">
        <f t="shared" si="0"/>
        <v>42186</v>
      </c>
      <c r="B19" s="6">
        <f>VLOOKUP(A19,'gwsa-imputed'!$A$2:$D$300,2,FALSE)</f>
        <v>6.9820000000000002</v>
      </c>
      <c r="C19" s="6">
        <f>VLOOKUP($A19,'gwsa-imputed'!$A$2:$D$300,3,FALSE)</f>
        <v>6.9820000000000002</v>
      </c>
      <c r="D19" s="6">
        <f>VLOOKUP($A19,'gwsa-imputed'!$A$2:$D$300,4,FALSE)</f>
        <v>6.9820000000000002</v>
      </c>
    </row>
    <row r="20" spans="1:4" x14ac:dyDescent="0.2">
      <c r="A20" s="5">
        <f t="shared" si="0"/>
        <v>42217</v>
      </c>
      <c r="B20" s="6">
        <f>VLOOKUP(A20,'gwsa-imputed'!$A$2:$D$300,2,FALSE)</f>
        <v>7.3920000000000003</v>
      </c>
      <c r="C20" s="6">
        <f>VLOOKUP($A20,'gwsa-imputed'!$A$2:$D$300,3,FALSE)</f>
        <v>7.3920000000000003</v>
      </c>
      <c r="D20" s="6" t="e">
        <f>VLOOKUP($A20,'gwsa-imputed'!$A$2:$D$300,4,FALSE)</f>
        <v>#N/A</v>
      </c>
    </row>
    <row r="21" spans="1:4" x14ac:dyDescent="0.2">
      <c r="A21" s="5">
        <f t="shared" si="0"/>
        <v>42248</v>
      </c>
      <c r="B21" s="6">
        <f>VLOOKUP(A21,'gwsa-imputed'!$A$2:$D$300,2,FALSE)</f>
        <v>7.9260000000000002</v>
      </c>
      <c r="C21" s="6">
        <f>VLOOKUP($A21,'gwsa-imputed'!$A$2:$D$300,3,FALSE)</f>
        <v>7.9260000000000002</v>
      </c>
      <c r="D21" s="6">
        <f>VLOOKUP($A21,'gwsa-imputed'!$A$2:$D$300,4,FALSE)</f>
        <v>7.9260000000000002</v>
      </c>
    </row>
    <row r="22" spans="1:4" x14ac:dyDescent="0.2">
      <c r="A22" s="5">
        <f t="shared" si="0"/>
        <v>42278</v>
      </c>
      <c r="B22" s="6">
        <f>VLOOKUP(A22,'gwsa-imputed'!$A$2:$D$300,2,FALSE)</f>
        <v>7.6535232881616002</v>
      </c>
      <c r="C22" s="6" t="e">
        <f>VLOOKUP($A22,'gwsa-imputed'!$A$2:$D$300,3,FALSE)</f>
        <v>#N/A</v>
      </c>
      <c r="D22" s="6">
        <f>VLOOKUP($A22,'gwsa-imputed'!$A$2:$D$300,4,FALSE)</f>
        <v>7.6535232881616002</v>
      </c>
    </row>
    <row r="23" spans="1:4" x14ac:dyDescent="0.2">
      <c r="A23" s="5">
        <f t="shared" si="0"/>
        <v>42309</v>
      </c>
      <c r="B23" s="6">
        <f>VLOOKUP(A23,'gwsa-imputed'!$A$2:$D$300,2,FALSE)</f>
        <v>6.6245617062491897</v>
      </c>
      <c r="C23" s="6" t="e">
        <f>VLOOKUP($A23,'gwsa-imputed'!$A$2:$D$300,3,FALSE)</f>
        <v>#N/A</v>
      </c>
      <c r="D23" s="6">
        <f>VLOOKUP($A23,'gwsa-imputed'!$A$2:$D$300,4,FALSE)</f>
        <v>6.6245617062491897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44FBE-8C3C-F641-ABB5-AE441E5A064C}">
  <dimension ref="A1:G23"/>
  <sheetViews>
    <sheetView zoomScale="139" zoomScaleNormal="139" workbookViewId="0">
      <selection activeCell="M25" sqref="M25"/>
    </sheetView>
  </sheetViews>
  <sheetFormatPr baseColWidth="10" defaultRowHeight="16" x14ac:dyDescent="0.2"/>
  <cols>
    <col min="1" max="4" width="10.83203125" style="4"/>
    <col min="5" max="5" width="5" customWidth="1"/>
    <col min="6" max="6" width="6.6640625" style="4" customWidth="1"/>
    <col min="7" max="7" width="8.1640625" style="4" customWidth="1"/>
  </cols>
  <sheetData>
    <row r="1" spans="1:7" ht="19" x14ac:dyDescent="0.25">
      <c r="A1" s="7" t="s">
        <v>4</v>
      </c>
      <c r="B1" s="7">
        <v>2015</v>
      </c>
      <c r="C1" s="7"/>
      <c r="D1" s="7"/>
    </row>
    <row r="3" spans="1:7" x14ac:dyDescent="0.2">
      <c r="A3" s="3" t="s">
        <v>0</v>
      </c>
      <c r="B3" s="3" t="s">
        <v>2</v>
      </c>
      <c r="C3" s="3" t="s">
        <v>14</v>
      </c>
      <c r="D3" s="3" t="s">
        <v>1</v>
      </c>
    </row>
    <row r="4" spans="1:7" x14ac:dyDescent="0.2">
      <c r="A4" s="5">
        <f>DATE(B1,4,1)</f>
        <v>42095</v>
      </c>
      <c r="B4" s="6">
        <f>VLOOKUP($A4,'gwsa-imputed'!$A$2:$D$300,2,FALSE)</f>
        <v>2.3839999999999999</v>
      </c>
      <c r="C4" s="6">
        <f>VLOOKUP($A4,'gwsa-imputed'!$A$2:$D$300,3,FALSE)</f>
        <v>2.3839999999999999</v>
      </c>
      <c r="D4" s="6">
        <f>VLOOKUP($A4,'gwsa-imputed'!$A$2:$D$300,4,FALSE)</f>
        <v>2.3839999999999999</v>
      </c>
    </row>
    <row r="5" spans="1:7" x14ac:dyDescent="0.2">
      <c r="A5" s="5">
        <f>EDATE(A4,1)</f>
        <v>42125</v>
      </c>
      <c r="B5" s="6">
        <f>VLOOKUP(A5,'gwsa-imputed'!$A$2:$D$300,2,FALSE)</f>
        <v>4.2779210419013198</v>
      </c>
      <c r="C5" s="6" t="e">
        <f>VLOOKUP($A5,'gwsa-imputed'!$A$2:$D$300,3,FALSE)</f>
        <v>#N/A</v>
      </c>
      <c r="D5" s="6">
        <f>VLOOKUP($A5,'gwsa-imputed'!$A$2:$D$300,4,FALSE)</f>
        <v>4.2779210419013198</v>
      </c>
      <c r="F5" s="4" t="s">
        <v>7</v>
      </c>
      <c r="G5" s="4">
        <v>9</v>
      </c>
    </row>
    <row r="6" spans="1:7" x14ac:dyDescent="0.2">
      <c r="A6" s="5">
        <f t="shared" ref="A6:A23" si="0">EDATE(A5,1)</f>
        <v>42156</v>
      </c>
      <c r="B6" s="6">
        <f>VLOOKUP(A6,'gwsa-imputed'!$A$2:$D$300,2,FALSE)</f>
        <v>5.9855011266555804</v>
      </c>
      <c r="C6" s="6" t="e">
        <f>VLOOKUP($A6,'gwsa-imputed'!$A$2:$D$300,3,FALSE)</f>
        <v>#N/A</v>
      </c>
      <c r="D6" s="6">
        <f>VLOOKUP($A6,'gwsa-imputed'!$A$2:$D$300,4,FALSE)</f>
        <v>5.9855011266555804</v>
      </c>
      <c r="F6" s="4" t="s">
        <v>5</v>
      </c>
      <c r="G6" s="4">
        <v>3.5</v>
      </c>
    </row>
    <row r="7" spans="1:7" x14ac:dyDescent="0.2">
      <c r="A7" s="5">
        <f t="shared" si="0"/>
        <v>42186</v>
      </c>
      <c r="B7" s="6">
        <f>VLOOKUP(A7,'gwsa-imputed'!$A$2:$D$300,2,FALSE)</f>
        <v>6.9820000000000002</v>
      </c>
      <c r="C7" s="6">
        <f>VLOOKUP($A7,'gwsa-imputed'!$A$2:$D$300,3,FALSE)</f>
        <v>6.9820000000000002</v>
      </c>
      <c r="D7" s="6">
        <f>VLOOKUP($A7,'gwsa-imputed'!$A$2:$D$300,4,FALSE)</f>
        <v>6.9820000000000002</v>
      </c>
      <c r="F7" s="4" t="s">
        <v>6</v>
      </c>
      <c r="G7" s="4">
        <v>-6.5</v>
      </c>
    </row>
    <row r="8" spans="1:7" x14ac:dyDescent="0.2">
      <c r="A8" s="5">
        <f t="shared" si="0"/>
        <v>42217</v>
      </c>
      <c r="B8" s="6">
        <f>VLOOKUP(A8,'gwsa-imputed'!$A$2:$D$300,2,FALSE)</f>
        <v>7.3920000000000003</v>
      </c>
      <c r="C8" s="6">
        <f>VLOOKUP($A8,'gwsa-imputed'!$A$2:$D$300,3,FALSE)</f>
        <v>7.3920000000000003</v>
      </c>
      <c r="D8" s="6" t="e">
        <f>VLOOKUP($A8,'gwsa-imputed'!$A$2:$D$300,4,FALSE)</f>
        <v>#N/A</v>
      </c>
    </row>
    <row r="9" spans="1:7" x14ac:dyDescent="0.2">
      <c r="A9" s="5">
        <f t="shared" si="0"/>
        <v>42248</v>
      </c>
      <c r="B9" s="6">
        <f>VLOOKUP(A9,'gwsa-imputed'!$A$2:$D$300,2,FALSE)</f>
        <v>7.9260000000000002</v>
      </c>
      <c r="C9" s="6">
        <f>VLOOKUP($A9,'gwsa-imputed'!$A$2:$D$300,3,FALSE)</f>
        <v>7.9260000000000002</v>
      </c>
      <c r="D9" s="6">
        <f>VLOOKUP($A9,'gwsa-imputed'!$A$2:$D$300,4,FALSE)</f>
        <v>7.9260000000000002</v>
      </c>
      <c r="F9" s="4" t="s">
        <v>8</v>
      </c>
      <c r="G9" s="4">
        <f>G5-G6</f>
        <v>5.5</v>
      </c>
    </row>
    <row r="10" spans="1:7" x14ac:dyDescent="0.2">
      <c r="A10" s="5">
        <f t="shared" si="0"/>
        <v>42278</v>
      </c>
      <c r="B10" s="6">
        <f>VLOOKUP(A10,'gwsa-imputed'!$A$2:$D$300,2,FALSE)</f>
        <v>7.6535232881616002</v>
      </c>
      <c r="C10" s="6" t="e">
        <f>VLOOKUP($A10,'gwsa-imputed'!$A$2:$D$300,3,FALSE)</f>
        <v>#N/A</v>
      </c>
      <c r="D10" s="6">
        <f>VLOOKUP($A10,'gwsa-imputed'!$A$2:$D$300,4,FALSE)</f>
        <v>7.6535232881616002</v>
      </c>
      <c r="F10" s="4" t="s">
        <v>9</v>
      </c>
      <c r="G10" s="4">
        <f>G6-G7</f>
        <v>10</v>
      </c>
    </row>
    <row r="11" spans="1:7" x14ac:dyDescent="0.2">
      <c r="A11" s="5">
        <f t="shared" si="0"/>
        <v>42309</v>
      </c>
      <c r="B11" s="6">
        <f>VLOOKUP(A11,'gwsa-imputed'!$A$2:$D$300,2,FALSE)</f>
        <v>6.6245617062491897</v>
      </c>
      <c r="C11" s="6" t="e">
        <f>VLOOKUP($A11,'gwsa-imputed'!$A$2:$D$300,3,FALSE)</f>
        <v>#N/A</v>
      </c>
      <c r="D11" s="6">
        <f>VLOOKUP($A11,'gwsa-imputed'!$A$2:$D$300,4,FALSE)</f>
        <v>6.6245617062491897</v>
      </c>
    </row>
    <row r="12" spans="1:7" x14ac:dyDescent="0.2">
      <c r="A12" s="5">
        <f t="shared" si="0"/>
        <v>42339</v>
      </c>
      <c r="B12" s="6">
        <f>VLOOKUP(A12,'gwsa-imputed'!$A$2:$D$300,2,FALSE)</f>
        <v>5.7229999999999999</v>
      </c>
      <c r="C12" s="6">
        <f>VLOOKUP($A12,'gwsa-imputed'!$A$2:$D$300,3,FALSE)</f>
        <v>5.7229999999999999</v>
      </c>
      <c r="D12" s="6">
        <f>VLOOKUP($A12,'gwsa-imputed'!$A$2:$D$300,4,FALSE)</f>
        <v>5.7229999999999999</v>
      </c>
      <c r="F12" s="4" t="s">
        <v>10</v>
      </c>
      <c r="G12" s="3">
        <f>G9</f>
        <v>5.5</v>
      </c>
    </row>
    <row r="13" spans="1:7" x14ac:dyDescent="0.2">
      <c r="A13" s="5">
        <f t="shared" si="0"/>
        <v>42370</v>
      </c>
      <c r="B13" s="6">
        <f>VLOOKUP(A13,'gwsa-imputed'!$A$2:$D$300,2,FALSE)</f>
        <v>4.0599999999999996</v>
      </c>
      <c r="C13" s="6">
        <f>VLOOKUP($A13,'gwsa-imputed'!$A$2:$D$300,3,FALSE)</f>
        <v>4.0599999999999996</v>
      </c>
      <c r="D13" s="6" t="e">
        <f>VLOOKUP($A13,'gwsa-imputed'!$A$2:$D$300,4,FALSE)</f>
        <v>#N/A</v>
      </c>
      <c r="F13" s="4" t="s">
        <v>11</v>
      </c>
      <c r="G13" s="3">
        <f>G9+G10</f>
        <v>15.5</v>
      </c>
    </row>
    <row r="14" spans="1:7" x14ac:dyDescent="0.2">
      <c r="A14" s="5">
        <f t="shared" si="0"/>
        <v>42401</v>
      </c>
      <c r="B14" s="6">
        <f>VLOOKUP(A14,'gwsa-imputed'!$A$2:$D$300,2,FALSE)</f>
        <v>3.34</v>
      </c>
      <c r="C14" s="6">
        <f>VLOOKUP($A14,'gwsa-imputed'!$A$2:$D$300,3,FALSE)</f>
        <v>3.34</v>
      </c>
      <c r="D14" s="6" t="e">
        <f>VLOOKUP($A14,'gwsa-imputed'!$A$2:$D$300,4,FALSE)</f>
        <v>#N/A</v>
      </c>
    </row>
    <row r="15" spans="1:7" x14ac:dyDescent="0.2">
      <c r="A15" s="5">
        <f t="shared" si="0"/>
        <v>42430</v>
      </c>
      <c r="B15" s="6">
        <f>VLOOKUP(A15,'gwsa-imputed'!$A$2:$D$300,2,FALSE)</f>
        <v>4.9249999999999998</v>
      </c>
      <c r="C15" s="6">
        <f>VLOOKUP($A15,'gwsa-imputed'!$A$2:$D$300,3,FALSE)</f>
        <v>4.9249999999999998</v>
      </c>
      <c r="D15" s="6">
        <f>VLOOKUP($A15,'gwsa-imputed'!$A$2:$D$300,4,FALSE)</f>
        <v>4.9249999999999998</v>
      </c>
    </row>
    <row r="16" spans="1:7" x14ac:dyDescent="0.2">
      <c r="A16" s="5">
        <f t="shared" si="0"/>
        <v>42461</v>
      </c>
      <c r="B16" s="6">
        <f>VLOOKUP(A16,'gwsa-imputed'!$A$2:$D$300,2,FALSE)</f>
        <v>3.0730356970872901</v>
      </c>
      <c r="C16" s="6" t="e">
        <f>VLOOKUP($A16,'gwsa-imputed'!$A$2:$D$300,3,FALSE)</f>
        <v>#N/A</v>
      </c>
      <c r="D16" s="6">
        <f>VLOOKUP($A16,'gwsa-imputed'!$A$2:$D$300,4,FALSE)</f>
        <v>3.0730356970872901</v>
      </c>
    </row>
    <row r="17" spans="1:4" x14ac:dyDescent="0.2">
      <c r="A17" s="5">
        <f t="shared" si="0"/>
        <v>42491</v>
      </c>
      <c r="B17" s="6">
        <f>VLOOKUP(A17,'gwsa-imputed'!$A$2:$D$300,2,FALSE)</f>
        <v>6.165</v>
      </c>
      <c r="C17" s="6">
        <f>VLOOKUP($A17,'gwsa-imputed'!$A$2:$D$300,3,FALSE)</f>
        <v>6.165</v>
      </c>
      <c r="D17" s="6">
        <f>VLOOKUP($A17,'gwsa-imputed'!$A$2:$D$300,4,FALSE)</f>
        <v>6.165</v>
      </c>
    </row>
    <row r="18" spans="1:4" x14ac:dyDescent="0.2">
      <c r="A18" s="5">
        <f t="shared" si="0"/>
        <v>42522</v>
      </c>
      <c r="B18" s="6">
        <f>VLOOKUP(A18,'gwsa-imputed'!$A$2:$D$300,2,FALSE)</f>
        <v>6.992</v>
      </c>
      <c r="C18" s="6">
        <f>VLOOKUP($A18,'gwsa-imputed'!$A$2:$D$300,3,FALSE)</f>
        <v>6.992</v>
      </c>
      <c r="D18" s="6" t="e">
        <f>VLOOKUP($A18,'gwsa-imputed'!$A$2:$D$300,4,FALSE)</f>
        <v>#N/A</v>
      </c>
    </row>
    <row r="19" spans="1:4" x14ac:dyDescent="0.2">
      <c r="A19" s="5">
        <f t="shared" si="0"/>
        <v>42552</v>
      </c>
      <c r="B19" s="6">
        <f>VLOOKUP(A19,'gwsa-imputed'!$A$2:$D$300,2,FALSE)</f>
        <v>7.2889999999999997</v>
      </c>
      <c r="C19" s="6">
        <f>VLOOKUP($A19,'gwsa-imputed'!$A$2:$D$300,3,FALSE)</f>
        <v>7.2889999999999997</v>
      </c>
      <c r="D19" s="6" t="e">
        <f>VLOOKUP($A19,'gwsa-imputed'!$A$2:$D$300,4,FALSE)</f>
        <v>#N/A</v>
      </c>
    </row>
    <row r="20" spans="1:4" x14ac:dyDescent="0.2">
      <c r="A20" s="5">
        <f t="shared" si="0"/>
        <v>42583</v>
      </c>
      <c r="B20" s="6">
        <f>VLOOKUP(A20,'gwsa-imputed'!$A$2:$D$300,2,FALSE)</f>
        <v>8.3030000000000008</v>
      </c>
      <c r="C20" s="6">
        <f>VLOOKUP($A20,'gwsa-imputed'!$A$2:$D$300,3,FALSE)</f>
        <v>8.3030000000000008</v>
      </c>
      <c r="D20" s="6">
        <f>VLOOKUP($A20,'gwsa-imputed'!$A$2:$D$300,4,FALSE)</f>
        <v>8.3030000000000008</v>
      </c>
    </row>
    <row r="21" spans="1:4" x14ac:dyDescent="0.2">
      <c r="A21" s="5">
        <f t="shared" si="0"/>
        <v>42614</v>
      </c>
      <c r="B21" s="6">
        <f>VLOOKUP(A21,'gwsa-imputed'!$A$2:$D$300,2,FALSE)</f>
        <v>12.772304454916201</v>
      </c>
      <c r="C21" s="6" t="e">
        <f>VLOOKUP($A21,'gwsa-imputed'!$A$2:$D$300,3,FALSE)</f>
        <v>#N/A</v>
      </c>
      <c r="D21" s="6">
        <f>VLOOKUP($A21,'gwsa-imputed'!$A$2:$D$300,4,FALSE)</f>
        <v>12.772304454916201</v>
      </c>
    </row>
    <row r="22" spans="1:4" x14ac:dyDescent="0.2">
      <c r="A22" s="5">
        <f t="shared" si="0"/>
        <v>42644</v>
      </c>
      <c r="B22" s="6">
        <f>VLOOKUP(A22,'gwsa-imputed'!$A$2:$D$300,2,FALSE)</f>
        <v>11.549570343504801</v>
      </c>
      <c r="C22" s="6" t="e">
        <f>VLOOKUP($A22,'gwsa-imputed'!$A$2:$D$300,3,FALSE)</f>
        <v>#N/A</v>
      </c>
      <c r="D22" s="6">
        <f>VLOOKUP($A22,'gwsa-imputed'!$A$2:$D$300,4,FALSE)</f>
        <v>11.549570343504801</v>
      </c>
    </row>
    <row r="23" spans="1:4" x14ac:dyDescent="0.2">
      <c r="A23" s="5">
        <f t="shared" si="0"/>
        <v>42675</v>
      </c>
      <c r="B23" s="6">
        <f>VLOOKUP(A23,'gwsa-imputed'!$A$2:$D$300,2,FALSE)</f>
        <v>9.1969999999999992</v>
      </c>
      <c r="C23" s="6">
        <f>VLOOKUP($A23,'gwsa-imputed'!$A$2:$D$300,3,FALSE)</f>
        <v>9.1969999999999992</v>
      </c>
      <c r="D23" s="6">
        <f>VLOOKUP($A23,'gwsa-imputed'!$A$2:$D$300,4,FALSE)</f>
        <v>9.1969999999999992</v>
      </c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11678-2790-F542-9F97-274D1DBDF8DA}">
  <dimension ref="A1:G23"/>
  <sheetViews>
    <sheetView zoomScale="139" zoomScaleNormal="139" workbookViewId="0">
      <selection activeCell="G9" sqref="G9"/>
    </sheetView>
  </sheetViews>
  <sheetFormatPr baseColWidth="10" defaultRowHeight="16" x14ac:dyDescent="0.2"/>
  <cols>
    <col min="1" max="4" width="10.83203125" style="4"/>
    <col min="5" max="5" width="5" customWidth="1"/>
    <col min="6" max="6" width="6.6640625" style="4" customWidth="1"/>
    <col min="7" max="7" width="8.1640625" style="4" customWidth="1"/>
  </cols>
  <sheetData>
    <row r="1" spans="1:7" ht="19" x14ac:dyDescent="0.25">
      <c r="A1" s="7" t="s">
        <v>4</v>
      </c>
      <c r="B1" s="7">
        <v>2016</v>
      </c>
      <c r="C1" s="7"/>
      <c r="D1" s="7"/>
    </row>
    <row r="3" spans="1:7" x14ac:dyDescent="0.2">
      <c r="A3" s="3" t="s">
        <v>0</v>
      </c>
      <c r="B3" s="3" t="s">
        <v>2</v>
      </c>
      <c r="C3" s="3" t="s">
        <v>14</v>
      </c>
      <c r="D3" s="3" t="s">
        <v>1</v>
      </c>
    </row>
    <row r="4" spans="1:7" x14ac:dyDescent="0.2">
      <c r="A4" s="5">
        <f>DATE(B1,4,1)</f>
        <v>42461</v>
      </c>
      <c r="B4" s="6">
        <f>VLOOKUP($A4,'gwsa-imputed'!$A$2:$D$300,2,FALSE)</f>
        <v>3.0730356970872901</v>
      </c>
      <c r="C4" s="6" t="e">
        <f>VLOOKUP($A4,'gwsa-imputed'!$A$2:$D$300,3,FALSE)</f>
        <v>#N/A</v>
      </c>
      <c r="D4" s="6">
        <f>VLOOKUP($A4,'gwsa-imputed'!$A$2:$D$300,4,FALSE)</f>
        <v>3.0730356970872901</v>
      </c>
    </row>
    <row r="5" spans="1:7" x14ac:dyDescent="0.2">
      <c r="A5" s="5">
        <f>EDATE(A4,1)</f>
        <v>42491</v>
      </c>
      <c r="B5" s="6">
        <f>VLOOKUP(A5,'gwsa-imputed'!$A$2:$D$300,2,FALSE)</f>
        <v>6.165</v>
      </c>
      <c r="C5" s="6">
        <f>VLOOKUP($A5,'gwsa-imputed'!$A$2:$D$300,3,FALSE)</f>
        <v>6.165</v>
      </c>
      <c r="D5" s="6">
        <f>VLOOKUP($A5,'gwsa-imputed'!$A$2:$D$300,4,FALSE)</f>
        <v>6.165</v>
      </c>
      <c r="F5" s="4" t="s">
        <v>7</v>
      </c>
      <c r="G5" s="4">
        <v>11</v>
      </c>
    </row>
    <row r="6" spans="1:7" x14ac:dyDescent="0.2">
      <c r="A6" s="5">
        <f t="shared" ref="A6:A23" si="0">EDATE(A5,1)</f>
        <v>42522</v>
      </c>
      <c r="B6" s="6">
        <f>VLOOKUP(A6,'gwsa-imputed'!$A$2:$D$300,2,FALSE)</f>
        <v>6.992</v>
      </c>
      <c r="C6" s="6">
        <f>VLOOKUP($A6,'gwsa-imputed'!$A$2:$D$300,3,FALSE)</f>
        <v>6.992</v>
      </c>
      <c r="D6" s="6" t="e">
        <f>VLOOKUP($A6,'gwsa-imputed'!$A$2:$D$300,4,FALSE)</f>
        <v>#N/A</v>
      </c>
      <c r="F6" s="4" t="s">
        <v>5</v>
      </c>
      <c r="G6" s="4">
        <v>3</v>
      </c>
    </row>
    <row r="7" spans="1:7" x14ac:dyDescent="0.2">
      <c r="A7" s="5">
        <f t="shared" si="0"/>
        <v>42552</v>
      </c>
      <c r="B7" s="6">
        <f>VLOOKUP(A7,'gwsa-imputed'!$A$2:$D$300,2,FALSE)</f>
        <v>7.2889999999999997</v>
      </c>
      <c r="C7" s="6">
        <f>VLOOKUP($A7,'gwsa-imputed'!$A$2:$D$300,3,FALSE)</f>
        <v>7.2889999999999997</v>
      </c>
      <c r="D7" s="6" t="e">
        <f>VLOOKUP($A7,'gwsa-imputed'!$A$2:$D$300,4,FALSE)</f>
        <v>#N/A</v>
      </c>
      <c r="F7" s="4" t="s">
        <v>6</v>
      </c>
      <c r="G7" s="4">
        <v>-10</v>
      </c>
    </row>
    <row r="8" spans="1:7" x14ac:dyDescent="0.2">
      <c r="A8" s="5">
        <f t="shared" si="0"/>
        <v>42583</v>
      </c>
      <c r="B8" s="6">
        <f>VLOOKUP(A8,'gwsa-imputed'!$A$2:$D$300,2,FALSE)</f>
        <v>8.3030000000000008</v>
      </c>
      <c r="C8" s="6">
        <f>VLOOKUP($A8,'gwsa-imputed'!$A$2:$D$300,3,FALSE)</f>
        <v>8.3030000000000008</v>
      </c>
      <c r="D8" s="6">
        <f>VLOOKUP($A8,'gwsa-imputed'!$A$2:$D$300,4,FALSE)</f>
        <v>8.3030000000000008</v>
      </c>
    </row>
    <row r="9" spans="1:7" x14ac:dyDescent="0.2">
      <c r="A9" s="5">
        <f t="shared" si="0"/>
        <v>42614</v>
      </c>
      <c r="B9" s="6">
        <f>VLOOKUP(A9,'gwsa-imputed'!$A$2:$D$300,2,FALSE)</f>
        <v>12.772304454916201</v>
      </c>
      <c r="C9" s="6" t="e">
        <f>VLOOKUP($A9,'gwsa-imputed'!$A$2:$D$300,3,FALSE)</f>
        <v>#N/A</v>
      </c>
      <c r="D9" s="6">
        <f>VLOOKUP($A9,'gwsa-imputed'!$A$2:$D$300,4,FALSE)</f>
        <v>12.772304454916201</v>
      </c>
      <c r="F9" s="4" t="s">
        <v>8</v>
      </c>
      <c r="G9" s="4">
        <f>G5-G6</f>
        <v>8</v>
      </c>
    </row>
    <row r="10" spans="1:7" x14ac:dyDescent="0.2">
      <c r="A10" s="5">
        <f t="shared" si="0"/>
        <v>42644</v>
      </c>
      <c r="B10" s="6">
        <f>VLOOKUP(A10,'gwsa-imputed'!$A$2:$D$300,2,FALSE)</f>
        <v>11.549570343504801</v>
      </c>
      <c r="C10" s="6" t="e">
        <f>VLOOKUP($A10,'gwsa-imputed'!$A$2:$D$300,3,FALSE)</f>
        <v>#N/A</v>
      </c>
      <c r="D10" s="6">
        <f>VLOOKUP($A10,'gwsa-imputed'!$A$2:$D$300,4,FALSE)</f>
        <v>11.549570343504801</v>
      </c>
      <c r="F10" s="4" t="s">
        <v>9</v>
      </c>
      <c r="G10" s="4">
        <f>G6-G7</f>
        <v>13</v>
      </c>
    </row>
    <row r="11" spans="1:7" x14ac:dyDescent="0.2">
      <c r="A11" s="5">
        <f t="shared" si="0"/>
        <v>42675</v>
      </c>
      <c r="B11" s="6">
        <f>VLOOKUP(A11,'gwsa-imputed'!$A$2:$D$300,2,FALSE)</f>
        <v>9.1969999999999992</v>
      </c>
      <c r="C11" s="6">
        <f>VLOOKUP($A11,'gwsa-imputed'!$A$2:$D$300,3,FALSE)</f>
        <v>9.1969999999999992</v>
      </c>
      <c r="D11" s="6">
        <f>VLOOKUP($A11,'gwsa-imputed'!$A$2:$D$300,4,FALSE)</f>
        <v>9.1969999999999992</v>
      </c>
    </row>
    <row r="12" spans="1:7" x14ac:dyDescent="0.2">
      <c r="A12" s="5">
        <f t="shared" si="0"/>
        <v>42705</v>
      </c>
      <c r="B12" s="6">
        <f>VLOOKUP(A12,'gwsa-imputed'!$A$2:$D$300,2,FALSE)</f>
        <v>7.0949999999999998</v>
      </c>
      <c r="C12" s="6">
        <f>VLOOKUP($A12,'gwsa-imputed'!$A$2:$D$300,3,FALSE)</f>
        <v>7.0949999999999998</v>
      </c>
      <c r="D12" s="6" t="e">
        <f>VLOOKUP($A12,'gwsa-imputed'!$A$2:$D$300,4,FALSE)</f>
        <v>#N/A</v>
      </c>
      <c r="F12" s="4" t="s">
        <v>10</v>
      </c>
      <c r="G12" s="3">
        <f>G9</f>
        <v>8</v>
      </c>
    </row>
    <row r="13" spans="1:7" x14ac:dyDescent="0.2">
      <c r="A13" s="5">
        <f t="shared" si="0"/>
        <v>42736</v>
      </c>
      <c r="B13" s="6">
        <f>VLOOKUP(A13,'gwsa-imputed'!$A$2:$D$300,2,FALSE)</f>
        <v>4.5789999999999997</v>
      </c>
      <c r="C13" s="6">
        <f>VLOOKUP($A13,'gwsa-imputed'!$A$2:$D$300,3,FALSE)</f>
        <v>4.5789999999999997</v>
      </c>
      <c r="D13" s="6">
        <f>VLOOKUP($A13,'gwsa-imputed'!$A$2:$D$300,4,FALSE)</f>
        <v>4.5789999999999997</v>
      </c>
      <c r="F13" s="4" t="s">
        <v>11</v>
      </c>
      <c r="G13" s="3">
        <f>G9+G10</f>
        <v>21</v>
      </c>
    </row>
    <row r="14" spans="1:7" x14ac:dyDescent="0.2">
      <c r="A14" s="5">
        <f t="shared" si="0"/>
        <v>42767</v>
      </c>
      <c r="B14" s="6">
        <f>VLOOKUP(A14,'gwsa-imputed'!$A$2:$D$300,2,FALSE)</f>
        <v>4.5551646533851198</v>
      </c>
      <c r="C14" s="6" t="e">
        <f>VLOOKUP($A14,'gwsa-imputed'!$A$2:$D$300,3,FALSE)</f>
        <v>#N/A</v>
      </c>
      <c r="D14" s="6">
        <f>VLOOKUP($A14,'gwsa-imputed'!$A$2:$D$300,4,FALSE)</f>
        <v>4.5551646533851198</v>
      </c>
    </row>
    <row r="15" spans="1:7" x14ac:dyDescent="0.2">
      <c r="A15" s="5">
        <f t="shared" si="0"/>
        <v>42795</v>
      </c>
      <c r="B15" s="6">
        <f>VLOOKUP(A15,'gwsa-imputed'!$A$2:$D$300,2,FALSE)</f>
        <v>4.383</v>
      </c>
      <c r="C15" s="6">
        <f>VLOOKUP($A15,'gwsa-imputed'!$A$2:$D$300,3,FALSE)</f>
        <v>4.383</v>
      </c>
      <c r="D15" s="6">
        <f>VLOOKUP($A15,'gwsa-imputed'!$A$2:$D$300,4,FALSE)</f>
        <v>4.383</v>
      </c>
    </row>
    <row r="16" spans="1:7" x14ac:dyDescent="0.2">
      <c r="A16" s="5">
        <f t="shared" si="0"/>
        <v>42826</v>
      </c>
      <c r="B16" s="6">
        <f>VLOOKUP(A16,'gwsa-imputed'!$A$2:$D$300,2,FALSE)</f>
        <v>7.24</v>
      </c>
      <c r="C16" s="6">
        <f>VLOOKUP($A16,'gwsa-imputed'!$A$2:$D$300,3,FALSE)</f>
        <v>7.24</v>
      </c>
      <c r="D16" s="6" t="e">
        <f>VLOOKUP($A16,'gwsa-imputed'!$A$2:$D$300,4,FALSE)</f>
        <v>#N/A</v>
      </c>
    </row>
    <row r="17" spans="1:4" x14ac:dyDescent="0.2">
      <c r="A17" s="5">
        <f t="shared" si="0"/>
        <v>42856</v>
      </c>
      <c r="B17" s="6">
        <f>VLOOKUP(A17,'gwsa-imputed'!$A$2:$D$300,2,FALSE)</f>
        <v>8.9779999999999998</v>
      </c>
      <c r="C17" s="6">
        <f>VLOOKUP($A17,'gwsa-imputed'!$A$2:$D$300,3,FALSE)</f>
        <v>8.9779999999999998</v>
      </c>
      <c r="D17" s="6" t="e">
        <f>VLOOKUP($A17,'gwsa-imputed'!$A$2:$D$300,4,FALSE)</f>
        <v>#N/A</v>
      </c>
    </row>
    <row r="18" spans="1:4" x14ac:dyDescent="0.2">
      <c r="A18" s="5">
        <f t="shared" si="0"/>
        <v>42887</v>
      </c>
      <c r="B18" s="6">
        <f>VLOOKUP(A18,'gwsa-imputed'!$A$2:$D$300,2,FALSE)</f>
        <v>9.56</v>
      </c>
      <c r="C18" s="6">
        <f>VLOOKUP($A18,'gwsa-imputed'!$A$2:$D$300,3,FALSE)</f>
        <v>9.56</v>
      </c>
      <c r="D18" s="6">
        <f>VLOOKUP($A18,'gwsa-imputed'!$A$2:$D$300,4,FALSE)</f>
        <v>9.56</v>
      </c>
    </row>
    <row r="19" spans="1:4" x14ac:dyDescent="0.2">
      <c r="A19" s="5">
        <f t="shared" si="0"/>
        <v>42917</v>
      </c>
      <c r="B19" s="6">
        <f>VLOOKUP(A19,'gwsa-imputed'!$A$2:$D$300,2,FALSE)</f>
        <v>10.5077232629951</v>
      </c>
      <c r="C19" s="6" t="e">
        <f>VLOOKUP($A19,'gwsa-imputed'!$A$2:$D$300,3,FALSE)</f>
        <v>#N/A</v>
      </c>
      <c r="D19" s="6">
        <f>VLOOKUP($A19,'gwsa-imputed'!$A$2:$D$300,4,FALSE)</f>
        <v>10.5077232629951</v>
      </c>
    </row>
    <row r="20" spans="1:4" x14ac:dyDescent="0.2">
      <c r="A20" s="5">
        <f t="shared" si="0"/>
        <v>42948</v>
      </c>
      <c r="B20" s="6">
        <f>VLOOKUP(A20,'gwsa-imputed'!$A$2:$D$300,2,FALSE)</f>
        <v>10.8295619034257</v>
      </c>
      <c r="C20" s="6" t="e">
        <f>VLOOKUP($A20,'gwsa-imputed'!$A$2:$D$300,3,FALSE)</f>
        <v>#N/A</v>
      </c>
      <c r="D20" s="6">
        <f>VLOOKUP($A20,'gwsa-imputed'!$A$2:$D$300,4,FALSE)</f>
        <v>10.8295619034257</v>
      </c>
    </row>
    <row r="21" spans="1:4" x14ac:dyDescent="0.2">
      <c r="A21" s="5">
        <f t="shared" si="0"/>
        <v>42979</v>
      </c>
      <c r="B21" s="6">
        <f>VLOOKUP(A21,'gwsa-imputed'!$A$2:$D$300,2,FALSE)</f>
        <v>11.970004710522799</v>
      </c>
      <c r="C21" s="6" t="e">
        <f>VLOOKUP($A21,'gwsa-imputed'!$A$2:$D$300,3,FALSE)</f>
        <v>#N/A</v>
      </c>
      <c r="D21" s="6">
        <f>VLOOKUP($A21,'gwsa-imputed'!$A$2:$D$300,4,FALSE)</f>
        <v>11.970004710522799</v>
      </c>
    </row>
    <row r="22" spans="1:4" x14ac:dyDescent="0.2">
      <c r="A22" s="5">
        <f t="shared" si="0"/>
        <v>43009</v>
      </c>
      <c r="B22" s="6">
        <f>VLOOKUP(A22,'gwsa-imputed'!$A$2:$D$300,2,FALSE)</f>
        <v>10.7472705991115</v>
      </c>
      <c r="C22" s="6" t="e">
        <f>VLOOKUP($A22,'gwsa-imputed'!$A$2:$D$300,3,FALSE)</f>
        <v>#N/A</v>
      </c>
      <c r="D22" s="6">
        <f>VLOOKUP($A22,'gwsa-imputed'!$A$2:$D$300,4,FALSE)</f>
        <v>10.7472705991115</v>
      </c>
    </row>
    <row r="23" spans="1:4" x14ac:dyDescent="0.2">
      <c r="A23" s="5">
        <f t="shared" si="0"/>
        <v>43040</v>
      </c>
      <c r="B23" s="6">
        <f>VLOOKUP(A23,'gwsa-imputed'!$A$2:$D$300,2,FALSE)</f>
        <v>10.531984239542</v>
      </c>
      <c r="C23" s="6" t="e">
        <f>VLOOKUP($A23,'gwsa-imputed'!$A$2:$D$300,3,FALSE)</f>
        <v>#N/A</v>
      </c>
      <c r="D23" s="6">
        <f>VLOOKUP($A23,'gwsa-imputed'!$A$2:$D$300,4,FALSE)</f>
        <v>10.531984239542</v>
      </c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5ABC7-0067-624B-B6CC-6C7B39B839E0}">
  <dimension ref="A1:G23"/>
  <sheetViews>
    <sheetView zoomScale="139" zoomScaleNormal="139" workbookViewId="0">
      <selection activeCell="G8" sqref="G8"/>
    </sheetView>
  </sheetViews>
  <sheetFormatPr baseColWidth="10" defaultRowHeight="16" x14ac:dyDescent="0.2"/>
  <cols>
    <col min="1" max="4" width="10.83203125" style="4"/>
    <col min="5" max="5" width="5" customWidth="1"/>
    <col min="6" max="6" width="6.6640625" style="4" customWidth="1"/>
    <col min="7" max="7" width="8.1640625" style="4" customWidth="1"/>
  </cols>
  <sheetData>
    <row r="1" spans="1:7" ht="19" x14ac:dyDescent="0.25">
      <c r="A1" s="7" t="s">
        <v>4</v>
      </c>
      <c r="B1" s="7">
        <v>2017</v>
      </c>
      <c r="C1" s="7"/>
      <c r="D1" s="7"/>
    </row>
    <row r="3" spans="1:7" x14ac:dyDescent="0.2">
      <c r="A3" s="3" t="s">
        <v>0</v>
      </c>
      <c r="B3" s="3" t="s">
        <v>2</v>
      </c>
      <c r="C3" s="3" t="s">
        <v>14</v>
      </c>
      <c r="D3" s="3" t="s">
        <v>1</v>
      </c>
    </row>
    <row r="4" spans="1:7" x14ac:dyDescent="0.2">
      <c r="A4" s="5">
        <f>DATE(B1,4,1)</f>
        <v>42826</v>
      </c>
      <c r="B4" s="6">
        <f>VLOOKUP($A4,'gwsa-imputed'!$A$2:$D$300,2,FALSE)</f>
        <v>7.24</v>
      </c>
      <c r="C4" s="6">
        <f>VLOOKUP($A4,'gwsa-imputed'!$A$2:$D$300,3,FALSE)</f>
        <v>7.24</v>
      </c>
      <c r="D4" s="6" t="e">
        <f>VLOOKUP($A4,'gwsa-imputed'!$A$2:$D$300,4,FALSE)</f>
        <v>#N/A</v>
      </c>
    </row>
    <row r="5" spans="1:7" x14ac:dyDescent="0.2">
      <c r="A5" s="5">
        <f>EDATE(A4,1)</f>
        <v>42856</v>
      </c>
      <c r="B5" s="6">
        <f>VLOOKUP(A5,'gwsa-imputed'!$A$2:$D$300,2,FALSE)</f>
        <v>8.9779999999999998</v>
      </c>
      <c r="C5" s="6">
        <f>VLOOKUP($A5,'gwsa-imputed'!$A$2:$D$300,3,FALSE)</f>
        <v>8.9779999999999998</v>
      </c>
      <c r="D5" s="6" t="e">
        <f>VLOOKUP($A5,'gwsa-imputed'!$A$2:$D$300,4,FALSE)</f>
        <v>#N/A</v>
      </c>
      <c r="F5" s="4" t="s">
        <v>7</v>
      </c>
      <c r="G5" s="4">
        <v>11</v>
      </c>
    </row>
    <row r="6" spans="1:7" x14ac:dyDescent="0.2">
      <c r="A6" s="5">
        <f t="shared" ref="A6:A23" si="0">EDATE(A5,1)</f>
        <v>42887</v>
      </c>
      <c r="B6" s="6">
        <f>VLOOKUP(A6,'gwsa-imputed'!$A$2:$D$300,2,FALSE)</f>
        <v>9.56</v>
      </c>
      <c r="C6" s="6">
        <f>VLOOKUP($A6,'gwsa-imputed'!$A$2:$D$300,3,FALSE)</f>
        <v>9.56</v>
      </c>
      <c r="D6" s="6">
        <f>VLOOKUP($A6,'gwsa-imputed'!$A$2:$D$300,4,FALSE)</f>
        <v>9.56</v>
      </c>
      <c r="F6" s="4" t="s">
        <v>5</v>
      </c>
      <c r="G6" s="4">
        <v>3.5</v>
      </c>
    </row>
    <row r="7" spans="1:7" x14ac:dyDescent="0.2">
      <c r="A7" s="5">
        <f t="shared" si="0"/>
        <v>42917</v>
      </c>
      <c r="B7" s="6">
        <f>VLOOKUP(A7,'gwsa-imputed'!$A$2:$D$300,2,FALSE)</f>
        <v>10.5077232629951</v>
      </c>
      <c r="C7" s="6" t="e">
        <f>VLOOKUP($A7,'gwsa-imputed'!$A$2:$D$300,3,FALSE)</f>
        <v>#N/A</v>
      </c>
      <c r="D7" s="6">
        <f>VLOOKUP($A7,'gwsa-imputed'!$A$2:$D$300,4,FALSE)</f>
        <v>10.5077232629951</v>
      </c>
      <c r="F7" s="4" t="s">
        <v>6</v>
      </c>
      <c r="G7" s="4">
        <v>-6</v>
      </c>
    </row>
    <row r="8" spans="1:7" x14ac:dyDescent="0.2">
      <c r="A8" s="5">
        <f t="shared" si="0"/>
        <v>42948</v>
      </c>
      <c r="B8" s="6">
        <f>VLOOKUP(A8,'gwsa-imputed'!$A$2:$D$300,2,FALSE)</f>
        <v>10.8295619034257</v>
      </c>
      <c r="C8" s="6" t="e">
        <f>VLOOKUP($A8,'gwsa-imputed'!$A$2:$D$300,3,FALSE)</f>
        <v>#N/A</v>
      </c>
      <c r="D8" s="6">
        <f>VLOOKUP($A8,'gwsa-imputed'!$A$2:$D$300,4,FALSE)</f>
        <v>10.8295619034257</v>
      </c>
    </row>
    <row r="9" spans="1:7" x14ac:dyDescent="0.2">
      <c r="A9" s="5">
        <f t="shared" si="0"/>
        <v>42979</v>
      </c>
      <c r="B9" s="6">
        <f>VLOOKUP(A9,'gwsa-imputed'!$A$2:$D$300,2,FALSE)</f>
        <v>11.970004710522799</v>
      </c>
      <c r="C9" s="6" t="e">
        <f>VLOOKUP($A9,'gwsa-imputed'!$A$2:$D$300,3,FALSE)</f>
        <v>#N/A</v>
      </c>
      <c r="D9" s="6">
        <f>VLOOKUP($A9,'gwsa-imputed'!$A$2:$D$300,4,FALSE)</f>
        <v>11.970004710522799</v>
      </c>
      <c r="F9" s="4" t="s">
        <v>8</v>
      </c>
      <c r="G9" s="4">
        <f>G5-G6</f>
        <v>7.5</v>
      </c>
    </row>
    <row r="10" spans="1:7" x14ac:dyDescent="0.2">
      <c r="A10" s="5">
        <f t="shared" si="0"/>
        <v>43009</v>
      </c>
      <c r="B10" s="6">
        <f>VLOOKUP(A10,'gwsa-imputed'!$A$2:$D$300,2,FALSE)</f>
        <v>10.7472705991115</v>
      </c>
      <c r="C10" s="6" t="e">
        <f>VLOOKUP($A10,'gwsa-imputed'!$A$2:$D$300,3,FALSE)</f>
        <v>#N/A</v>
      </c>
      <c r="D10" s="6">
        <f>VLOOKUP($A10,'gwsa-imputed'!$A$2:$D$300,4,FALSE)</f>
        <v>10.7472705991115</v>
      </c>
      <c r="F10" s="4" t="s">
        <v>9</v>
      </c>
      <c r="G10" s="4">
        <f>G6-G7</f>
        <v>9.5</v>
      </c>
    </row>
    <row r="11" spans="1:7" x14ac:dyDescent="0.2">
      <c r="A11" s="5">
        <f t="shared" si="0"/>
        <v>43040</v>
      </c>
      <c r="B11" s="6">
        <f>VLOOKUP(A11,'gwsa-imputed'!$A$2:$D$300,2,FALSE)</f>
        <v>10.531984239542</v>
      </c>
      <c r="C11" s="6" t="e">
        <f>VLOOKUP($A11,'gwsa-imputed'!$A$2:$D$300,3,FALSE)</f>
        <v>#N/A</v>
      </c>
      <c r="D11" s="6">
        <f>VLOOKUP($A11,'gwsa-imputed'!$A$2:$D$300,4,FALSE)</f>
        <v>10.531984239542</v>
      </c>
    </row>
    <row r="12" spans="1:7" x14ac:dyDescent="0.2">
      <c r="A12" s="5">
        <f t="shared" si="0"/>
        <v>43070</v>
      </c>
      <c r="B12" s="6">
        <f>VLOOKUP(A12,'gwsa-imputed'!$A$2:$D$300,2,FALSE)</f>
        <v>6.4346459614640903</v>
      </c>
      <c r="C12" s="6" t="e">
        <f>VLOOKUP($A12,'gwsa-imputed'!$A$2:$D$300,3,FALSE)</f>
        <v>#N/A</v>
      </c>
      <c r="D12" s="6">
        <f>VLOOKUP($A12,'gwsa-imputed'!$A$2:$D$300,4,FALSE)</f>
        <v>6.4346459614640903</v>
      </c>
      <c r="F12" s="4" t="s">
        <v>10</v>
      </c>
      <c r="G12" s="3">
        <f>G9</f>
        <v>7.5</v>
      </c>
    </row>
    <row r="13" spans="1:7" x14ac:dyDescent="0.2">
      <c r="A13" s="5">
        <f t="shared" si="0"/>
        <v>43101</v>
      </c>
      <c r="B13" s="6">
        <f>VLOOKUP(A13,'gwsa-imputed'!$A$2:$D$300,2,FALSE)</f>
        <v>6.9667971018946204</v>
      </c>
      <c r="C13" s="6" t="e">
        <f>VLOOKUP($A13,'gwsa-imputed'!$A$2:$D$300,3,FALSE)</f>
        <v>#N/A</v>
      </c>
      <c r="D13" s="6">
        <f>VLOOKUP($A13,'gwsa-imputed'!$A$2:$D$300,4,FALSE)</f>
        <v>6.9667971018946204</v>
      </c>
      <c r="F13" s="4" t="s">
        <v>11</v>
      </c>
      <c r="G13" s="3">
        <f>G9+G10</f>
        <v>17</v>
      </c>
    </row>
    <row r="14" spans="1:7" x14ac:dyDescent="0.2">
      <c r="A14" s="5">
        <f t="shared" si="0"/>
        <v>43132</v>
      </c>
      <c r="B14" s="6">
        <f>VLOOKUP(A14,'gwsa-imputed'!$A$2:$D$300,2,FALSE)</f>
        <v>3.75286490899181</v>
      </c>
      <c r="C14" s="6" t="e">
        <f>VLOOKUP($A14,'gwsa-imputed'!$A$2:$D$300,3,FALSE)</f>
        <v>#N/A</v>
      </c>
      <c r="D14" s="6">
        <f>VLOOKUP($A14,'gwsa-imputed'!$A$2:$D$300,4,FALSE)</f>
        <v>3.75286490899181</v>
      </c>
    </row>
    <row r="15" spans="1:7" x14ac:dyDescent="0.2">
      <c r="A15" s="5">
        <f t="shared" si="0"/>
        <v>43160</v>
      </c>
      <c r="B15" s="6">
        <f>VLOOKUP(A15,'gwsa-imputed'!$A$2:$D$300,2,FALSE)</f>
        <v>3.93881862723013</v>
      </c>
      <c r="C15" s="6" t="e">
        <f>VLOOKUP($A15,'gwsa-imputed'!$A$2:$D$300,3,FALSE)</f>
        <v>#N/A</v>
      </c>
      <c r="D15" s="6">
        <f>VLOOKUP($A15,'gwsa-imputed'!$A$2:$D$300,4,FALSE)</f>
        <v>3.93881862723013</v>
      </c>
    </row>
    <row r="16" spans="1:7" x14ac:dyDescent="0.2">
      <c r="A16" s="5">
        <f t="shared" si="0"/>
        <v>43191</v>
      </c>
      <c r="B16" s="6">
        <f>VLOOKUP(A16,'gwsa-imputed'!$A$2:$D$300,2,FALSE)</f>
        <v>6.30284476766065</v>
      </c>
      <c r="C16" s="6" t="e">
        <f>VLOOKUP($A16,'gwsa-imputed'!$A$2:$D$300,3,FALSE)</f>
        <v>#N/A</v>
      </c>
      <c r="D16" s="6">
        <f>VLOOKUP($A16,'gwsa-imputed'!$A$2:$D$300,4,FALSE)</f>
        <v>6.30284476766065</v>
      </c>
    </row>
    <row r="17" spans="1:4" x14ac:dyDescent="0.2">
      <c r="A17" s="5">
        <f t="shared" si="0"/>
        <v>43221</v>
      </c>
      <c r="B17" s="6">
        <f>VLOOKUP(A17,'gwsa-imputed'!$A$2:$D$300,2,FALSE)</f>
        <v>7.7804439895826603</v>
      </c>
      <c r="C17" s="6" t="e">
        <f>VLOOKUP($A17,'gwsa-imputed'!$A$2:$D$300,3,FALSE)</f>
        <v>#N/A</v>
      </c>
      <c r="D17" s="6">
        <f>VLOOKUP($A17,'gwsa-imputed'!$A$2:$D$300,4,FALSE)</f>
        <v>7.7804439895826603</v>
      </c>
    </row>
    <row r="18" spans="1:4" x14ac:dyDescent="0.2">
      <c r="A18" s="5">
        <f t="shared" si="0"/>
        <v>43252</v>
      </c>
      <c r="B18" s="6">
        <f>VLOOKUP(A18,'gwsa-imputed'!$A$2:$D$300,2,FALSE)</f>
        <v>9.766</v>
      </c>
      <c r="C18" s="6">
        <f>VLOOKUP($A18,'gwsa-imputed'!$A$2:$D$300,3,FALSE)</f>
        <v>9.766</v>
      </c>
      <c r="D18" s="6">
        <f>VLOOKUP($A18,'gwsa-imputed'!$A$2:$D$300,4,FALSE)</f>
        <v>9.766</v>
      </c>
    </row>
    <row r="19" spans="1:4" x14ac:dyDescent="0.2">
      <c r="A19" s="5">
        <f t="shared" si="0"/>
        <v>43282</v>
      </c>
      <c r="B19" s="6">
        <f>VLOOKUP(A19,'gwsa-imputed'!$A$2:$D$300,2,FALSE)</f>
        <v>10.44</v>
      </c>
      <c r="C19" s="6">
        <f>VLOOKUP($A19,'gwsa-imputed'!$A$2:$D$300,3,FALSE)</f>
        <v>10.44</v>
      </c>
      <c r="D19" s="6">
        <f>VLOOKUP($A19,'gwsa-imputed'!$A$2:$D$300,4,FALSE)</f>
        <v>10.44</v>
      </c>
    </row>
    <row r="20" spans="1:4" x14ac:dyDescent="0.2">
      <c r="A20" s="5">
        <f t="shared" si="0"/>
        <v>43313</v>
      </c>
      <c r="B20" s="6">
        <f>VLOOKUP(A20,'gwsa-imputed'!$A$2:$D$300,2,FALSE)</f>
        <v>10.027262159032301</v>
      </c>
      <c r="C20" s="6" t="e">
        <f>VLOOKUP($A20,'gwsa-imputed'!$A$2:$D$300,3,FALSE)</f>
        <v>#N/A</v>
      </c>
      <c r="D20" s="6">
        <f>VLOOKUP($A20,'gwsa-imputed'!$A$2:$D$300,4,FALSE)</f>
        <v>10.027262159032301</v>
      </c>
    </row>
    <row r="21" spans="1:4" x14ac:dyDescent="0.2">
      <c r="A21" s="5">
        <f t="shared" si="0"/>
        <v>43344</v>
      </c>
      <c r="B21" s="6">
        <f>VLOOKUP(A21,'gwsa-imputed'!$A$2:$D$300,2,FALSE)</f>
        <v>11.1677049661295</v>
      </c>
      <c r="C21" s="6" t="e">
        <f>VLOOKUP($A21,'gwsa-imputed'!$A$2:$D$300,3,FALSE)</f>
        <v>#N/A</v>
      </c>
      <c r="D21" s="6">
        <f>VLOOKUP($A21,'gwsa-imputed'!$A$2:$D$300,4,FALSE)</f>
        <v>11.1677049661295</v>
      </c>
    </row>
    <row r="22" spans="1:4" x14ac:dyDescent="0.2">
      <c r="A22" s="5">
        <f t="shared" si="0"/>
        <v>43374</v>
      </c>
      <c r="B22" s="6">
        <f>VLOOKUP(A22,'gwsa-imputed'!$A$2:$D$300,2,FALSE)</f>
        <v>10.084</v>
      </c>
      <c r="C22" s="6">
        <f>VLOOKUP($A22,'gwsa-imputed'!$A$2:$D$300,3,FALSE)</f>
        <v>10.084</v>
      </c>
      <c r="D22" s="6">
        <f>VLOOKUP($A22,'gwsa-imputed'!$A$2:$D$300,4,FALSE)</f>
        <v>10.084</v>
      </c>
    </row>
    <row r="23" spans="1:4" x14ac:dyDescent="0.2">
      <c r="A23" s="5">
        <f t="shared" si="0"/>
        <v>43405</v>
      </c>
      <c r="B23" s="6">
        <f>VLOOKUP(A23,'gwsa-imputed'!$A$2:$D$300,2,FALSE)</f>
        <v>9.2880000000000003</v>
      </c>
      <c r="C23" s="6">
        <f>VLOOKUP($A23,'gwsa-imputed'!$A$2:$D$300,3,FALSE)</f>
        <v>9.2880000000000003</v>
      </c>
      <c r="D23" s="6" t="e">
        <f>VLOOKUP($A23,'gwsa-imputed'!$A$2:$D$300,4,FALSE)</f>
        <v>#N/A</v>
      </c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84262-AB7C-4843-BE82-7709B18C1960}">
  <dimension ref="A1:G23"/>
  <sheetViews>
    <sheetView zoomScale="139" zoomScaleNormal="139" workbookViewId="0">
      <selection activeCell="G8" sqref="G8"/>
    </sheetView>
  </sheetViews>
  <sheetFormatPr baseColWidth="10" defaultRowHeight="16" x14ac:dyDescent="0.2"/>
  <cols>
    <col min="1" max="4" width="10.83203125" style="4"/>
    <col min="5" max="5" width="5" customWidth="1"/>
    <col min="6" max="6" width="6.6640625" style="4" customWidth="1"/>
    <col min="7" max="7" width="8.1640625" style="4" customWidth="1"/>
  </cols>
  <sheetData>
    <row r="1" spans="1:7" ht="19" x14ac:dyDescent="0.25">
      <c r="A1" s="7" t="s">
        <v>4</v>
      </c>
      <c r="B1" s="7">
        <v>2018</v>
      </c>
      <c r="C1" s="7"/>
      <c r="D1" s="7"/>
    </row>
    <row r="3" spans="1:7" x14ac:dyDescent="0.2">
      <c r="A3" s="3" t="s">
        <v>0</v>
      </c>
      <c r="B3" s="3" t="s">
        <v>2</v>
      </c>
      <c r="C3" s="3" t="s">
        <v>14</v>
      </c>
      <c r="D3" s="3" t="s">
        <v>1</v>
      </c>
    </row>
    <row r="4" spans="1:7" x14ac:dyDescent="0.2">
      <c r="A4" s="5">
        <f>DATE(B1,4,1)</f>
        <v>43191</v>
      </c>
      <c r="B4" s="6">
        <f>VLOOKUP($A4,'gwsa-imputed'!$A$2:$D$300,2,FALSE)</f>
        <v>6.30284476766065</v>
      </c>
      <c r="C4" s="6" t="e">
        <f>VLOOKUP($A4,'gwsa-imputed'!$A$2:$D$300,3,FALSE)</f>
        <v>#N/A</v>
      </c>
      <c r="D4" s="6">
        <f>VLOOKUP($A4,'gwsa-imputed'!$A$2:$D$300,4,FALSE)</f>
        <v>6.30284476766065</v>
      </c>
    </row>
    <row r="5" spans="1:7" x14ac:dyDescent="0.2">
      <c r="A5" s="5">
        <f>EDATE(A4,1)</f>
        <v>43221</v>
      </c>
      <c r="B5" s="6">
        <f>VLOOKUP(A5,'gwsa-imputed'!$A$2:$D$300,2,FALSE)</f>
        <v>7.7804439895826603</v>
      </c>
      <c r="C5" s="6" t="e">
        <f>VLOOKUP($A5,'gwsa-imputed'!$A$2:$D$300,3,FALSE)</f>
        <v>#N/A</v>
      </c>
      <c r="D5" s="6">
        <f>VLOOKUP($A5,'gwsa-imputed'!$A$2:$D$300,4,FALSE)</f>
        <v>7.7804439895826603</v>
      </c>
      <c r="F5" s="4" t="s">
        <v>7</v>
      </c>
      <c r="G5" s="4">
        <v>10</v>
      </c>
    </row>
    <row r="6" spans="1:7" x14ac:dyDescent="0.2">
      <c r="A6" s="5">
        <f t="shared" ref="A6:A23" si="0">EDATE(A5,1)</f>
        <v>43252</v>
      </c>
      <c r="B6" s="6">
        <f>VLOOKUP(A6,'gwsa-imputed'!$A$2:$D$300,2,FALSE)</f>
        <v>9.766</v>
      </c>
      <c r="C6" s="6">
        <f>VLOOKUP($A6,'gwsa-imputed'!$A$2:$D$300,3,FALSE)</f>
        <v>9.766</v>
      </c>
      <c r="D6" s="6">
        <f>VLOOKUP($A6,'gwsa-imputed'!$A$2:$D$300,4,FALSE)</f>
        <v>9.766</v>
      </c>
      <c r="F6" s="4" t="s">
        <v>5</v>
      </c>
      <c r="G6" s="4">
        <v>2.8</v>
      </c>
    </row>
    <row r="7" spans="1:7" x14ac:dyDescent="0.2">
      <c r="A7" s="5">
        <f t="shared" si="0"/>
        <v>43282</v>
      </c>
      <c r="B7" s="6">
        <f>VLOOKUP(A7,'gwsa-imputed'!$A$2:$D$300,2,FALSE)</f>
        <v>10.44</v>
      </c>
      <c r="C7" s="6">
        <f>VLOOKUP($A7,'gwsa-imputed'!$A$2:$D$300,3,FALSE)</f>
        <v>10.44</v>
      </c>
      <c r="D7" s="6">
        <f>VLOOKUP($A7,'gwsa-imputed'!$A$2:$D$300,4,FALSE)</f>
        <v>10.44</v>
      </c>
      <c r="F7" s="4" t="s">
        <v>6</v>
      </c>
      <c r="G7" s="4">
        <v>-8</v>
      </c>
    </row>
    <row r="8" spans="1:7" x14ac:dyDescent="0.2">
      <c r="A8" s="5">
        <f t="shared" si="0"/>
        <v>43313</v>
      </c>
      <c r="B8" s="6">
        <f>VLOOKUP(A8,'gwsa-imputed'!$A$2:$D$300,2,FALSE)</f>
        <v>10.027262159032301</v>
      </c>
      <c r="C8" s="6" t="e">
        <f>VLOOKUP($A8,'gwsa-imputed'!$A$2:$D$300,3,FALSE)</f>
        <v>#N/A</v>
      </c>
      <c r="D8" s="6">
        <f>VLOOKUP($A8,'gwsa-imputed'!$A$2:$D$300,4,FALSE)</f>
        <v>10.027262159032301</v>
      </c>
    </row>
    <row r="9" spans="1:7" x14ac:dyDescent="0.2">
      <c r="A9" s="5">
        <f t="shared" si="0"/>
        <v>43344</v>
      </c>
      <c r="B9" s="6">
        <f>VLOOKUP(A9,'gwsa-imputed'!$A$2:$D$300,2,FALSE)</f>
        <v>11.1677049661295</v>
      </c>
      <c r="C9" s="6" t="e">
        <f>VLOOKUP($A9,'gwsa-imputed'!$A$2:$D$300,3,FALSE)</f>
        <v>#N/A</v>
      </c>
      <c r="D9" s="6">
        <f>VLOOKUP($A9,'gwsa-imputed'!$A$2:$D$300,4,FALSE)</f>
        <v>11.1677049661295</v>
      </c>
      <c r="F9" s="4" t="s">
        <v>8</v>
      </c>
      <c r="G9" s="4">
        <f>G5-G6</f>
        <v>7.2</v>
      </c>
    </row>
    <row r="10" spans="1:7" x14ac:dyDescent="0.2">
      <c r="A10" s="5">
        <f t="shared" si="0"/>
        <v>43374</v>
      </c>
      <c r="B10" s="6">
        <f>VLOOKUP(A10,'gwsa-imputed'!$A$2:$D$300,2,FALSE)</f>
        <v>10.084</v>
      </c>
      <c r="C10" s="6">
        <f>VLOOKUP($A10,'gwsa-imputed'!$A$2:$D$300,3,FALSE)</f>
        <v>10.084</v>
      </c>
      <c r="D10" s="6">
        <f>VLOOKUP($A10,'gwsa-imputed'!$A$2:$D$300,4,FALSE)</f>
        <v>10.084</v>
      </c>
      <c r="F10" s="4" t="s">
        <v>9</v>
      </c>
      <c r="G10" s="4">
        <f>G6-G7</f>
        <v>10.8</v>
      </c>
    </row>
    <row r="11" spans="1:7" x14ac:dyDescent="0.2">
      <c r="A11" s="5">
        <f t="shared" si="0"/>
        <v>43405</v>
      </c>
      <c r="B11" s="6">
        <f>VLOOKUP(A11,'gwsa-imputed'!$A$2:$D$300,2,FALSE)</f>
        <v>9.2880000000000003</v>
      </c>
      <c r="C11" s="6">
        <f>VLOOKUP($A11,'gwsa-imputed'!$A$2:$D$300,3,FALSE)</f>
        <v>9.2880000000000003</v>
      </c>
      <c r="D11" s="6" t="e">
        <f>VLOOKUP($A11,'gwsa-imputed'!$A$2:$D$300,4,FALSE)</f>
        <v>#N/A</v>
      </c>
    </row>
    <row r="12" spans="1:7" x14ac:dyDescent="0.2">
      <c r="A12" s="5">
        <f t="shared" si="0"/>
        <v>43435</v>
      </c>
      <c r="B12" s="6">
        <f>VLOOKUP(A12,'gwsa-imputed'!$A$2:$D$300,2,FALSE)</f>
        <v>5.8739999999999997</v>
      </c>
      <c r="C12" s="6">
        <f>VLOOKUP($A12,'gwsa-imputed'!$A$2:$D$300,3,FALSE)</f>
        <v>5.8739999999999997</v>
      </c>
      <c r="D12" s="6" t="e">
        <f>VLOOKUP($A12,'gwsa-imputed'!$A$2:$D$300,4,FALSE)</f>
        <v>#N/A</v>
      </c>
      <c r="F12" s="4" t="s">
        <v>10</v>
      </c>
      <c r="G12" s="3">
        <f>G9</f>
        <v>7.2</v>
      </c>
    </row>
    <row r="13" spans="1:7" x14ac:dyDescent="0.2">
      <c r="A13" s="5">
        <f t="shared" si="0"/>
        <v>43466</v>
      </c>
      <c r="B13" s="6">
        <f>VLOOKUP(A13,'gwsa-imputed'!$A$2:$D$300,2,FALSE)</f>
        <v>6.3029999999999999</v>
      </c>
      <c r="C13" s="6">
        <f>VLOOKUP($A13,'gwsa-imputed'!$A$2:$D$300,3,FALSE)</f>
        <v>6.3029999999999999</v>
      </c>
      <c r="D13" s="6" t="e">
        <f>VLOOKUP($A13,'gwsa-imputed'!$A$2:$D$300,4,FALSE)</f>
        <v>#N/A</v>
      </c>
      <c r="F13" s="4" t="s">
        <v>11</v>
      </c>
      <c r="G13" s="3">
        <f>G9+G10</f>
        <v>18</v>
      </c>
    </row>
    <row r="14" spans="1:7" x14ac:dyDescent="0.2">
      <c r="A14" s="5">
        <f t="shared" si="0"/>
        <v>43497</v>
      </c>
      <c r="B14" s="6">
        <f>VLOOKUP(A14,'gwsa-imputed'!$A$2:$D$300,2,FALSE)</f>
        <v>3.0739999999999998</v>
      </c>
      <c r="C14" s="6">
        <f>VLOOKUP($A14,'gwsa-imputed'!$A$2:$D$300,3,FALSE)</f>
        <v>3.0739999999999998</v>
      </c>
      <c r="D14" s="6" t="e">
        <f>VLOOKUP($A14,'gwsa-imputed'!$A$2:$D$300,4,FALSE)</f>
        <v>#N/A</v>
      </c>
    </row>
    <row r="15" spans="1:7" x14ac:dyDescent="0.2">
      <c r="A15" s="5">
        <f t="shared" si="0"/>
        <v>43525</v>
      </c>
      <c r="B15" s="6">
        <f>VLOOKUP(A15,'gwsa-imputed'!$A$2:$D$300,2,FALSE)</f>
        <v>3.2749999999999999</v>
      </c>
      <c r="C15" s="6">
        <f>VLOOKUP($A15,'gwsa-imputed'!$A$2:$D$300,3,FALSE)</f>
        <v>3.2749999999999999</v>
      </c>
      <c r="D15" s="6" t="e">
        <f>VLOOKUP($A15,'gwsa-imputed'!$A$2:$D$300,4,FALSE)</f>
        <v>#N/A</v>
      </c>
    </row>
    <row r="16" spans="1:7" x14ac:dyDescent="0.2">
      <c r="A16" s="5">
        <f t="shared" si="0"/>
        <v>43556</v>
      </c>
      <c r="B16" s="6">
        <f>VLOOKUP(A16,'gwsa-imputed'!$A$2:$D$300,2,FALSE)</f>
        <v>5.3070000000000004</v>
      </c>
      <c r="C16" s="6">
        <f>VLOOKUP($A16,'gwsa-imputed'!$A$2:$D$300,3,FALSE)</f>
        <v>5.3070000000000004</v>
      </c>
      <c r="D16" s="6" t="e">
        <f>VLOOKUP($A16,'gwsa-imputed'!$A$2:$D$300,4,FALSE)</f>
        <v>#N/A</v>
      </c>
    </row>
    <row r="17" spans="1:4" x14ac:dyDescent="0.2">
      <c r="A17" s="5">
        <f t="shared" si="0"/>
        <v>43586</v>
      </c>
      <c r="B17" s="6">
        <f>VLOOKUP(A17,'gwsa-imputed'!$A$2:$D$300,2,FALSE)</f>
        <v>6.5830000000000002</v>
      </c>
      <c r="C17" s="6">
        <f>VLOOKUP($A17,'gwsa-imputed'!$A$2:$D$300,3,FALSE)</f>
        <v>6.5830000000000002</v>
      </c>
      <c r="D17" s="6" t="e">
        <f>VLOOKUP($A17,'gwsa-imputed'!$A$2:$D$300,4,FALSE)</f>
        <v>#N/A</v>
      </c>
    </row>
    <row r="18" spans="1:4" x14ac:dyDescent="0.2">
      <c r="A18" s="5">
        <f t="shared" si="0"/>
        <v>43617</v>
      </c>
      <c r="B18" s="6">
        <f>VLOOKUP(A18,'gwsa-imputed'!$A$2:$D$300,2,FALSE)</f>
        <v>6.14</v>
      </c>
      <c r="C18" s="6">
        <f>VLOOKUP($A18,'gwsa-imputed'!$A$2:$D$300,3,FALSE)</f>
        <v>6.14</v>
      </c>
      <c r="D18" s="6" t="e">
        <f>VLOOKUP($A18,'gwsa-imputed'!$A$2:$D$300,4,FALSE)</f>
        <v>#N/A</v>
      </c>
    </row>
    <row r="19" spans="1:4" x14ac:dyDescent="0.2">
      <c r="A19" s="5">
        <f t="shared" si="0"/>
        <v>43647</v>
      </c>
      <c r="B19" s="6">
        <f>VLOOKUP(A19,'gwsa-imputed'!$A$2:$D$300,2,FALSE)</f>
        <v>8.2870000000000008</v>
      </c>
      <c r="C19" s="6">
        <f>VLOOKUP($A19,'gwsa-imputed'!$A$2:$D$300,3,FALSE)</f>
        <v>8.2870000000000008</v>
      </c>
      <c r="D19" s="6" t="e">
        <f>VLOOKUP($A19,'gwsa-imputed'!$A$2:$D$300,4,FALSE)</f>
        <v>#N/A</v>
      </c>
    </row>
    <row r="20" spans="1:4" x14ac:dyDescent="0.2">
      <c r="A20" s="5">
        <f t="shared" si="0"/>
        <v>43678</v>
      </c>
      <c r="B20" s="6">
        <f>VLOOKUP(A20,'gwsa-imputed'!$A$2:$D$300,2,FALSE)</f>
        <v>9.0419999999999998</v>
      </c>
      <c r="C20" s="6">
        <f>VLOOKUP($A20,'gwsa-imputed'!$A$2:$D$300,3,FALSE)</f>
        <v>9.0419999999999998</v>
      </c>
      <c r="D20" s="6" t="e">
        <f>VLOOKUP($A20,'gwsa-imputed'!$A$2:$D$300,4,FALSE)</f>
        <v>#N/A</v>
      </c>
    </row>
    <row r="21" spans="1:4" x14ac:dyDescent="0.2">
      <c r="A21" s="5">
        <f t="shared" si="0"/>
        <v>43709</v>
      </c>
      <c r="B21" s="6">
        <f>VLOOKUP(A21,'gwsa-imputed'!$A$2:$D$300,2,FALSE)</f>
        <v>10.048</v>
      </c>
      <c r="C21" s="6">
        <f>VLOOKUP($A21,'gwsa-imputed'!$A$2:$D$300,3,FALSE)</f>
        <v>10.048</v>
      </c>
      <c r="D21" s="6" t="e">
        <f>VLOOKUP($A21,'gwsa-imputed'!$A$2:$D$300,4,FALSE)</f>
        <v>#N/A</v>
      </c>
    </row>
    <row r="22" spans="1:4" x14ac:dyDescent="0.2">
      <c r="A22" s="5">
        <f t="shared" si="0"/>
        <v>43739</v>
      </c>
      <c r="B22" s="6">
        <f>VLOOKUP(A22,'gwsa-imputed'!$A$2:$D$300,2,FALSE)</f>
        <v>8.8350000000000009</v>
      </c>
      <c r="C22" s="6">
        <f>VLOOKUP($A22,'gwsa-imputed'!$A$2:$D$300,3,FALSE)</f>
        <v>8.8350000000000009</v>
      </c>
      <c r="D22" s="6" t="e">
        <f>VLOOKUP($A22,'gwsa-imputed'!$A$2:$D$300,4,FALSE)</f>
        <v>#N/A</v>
      </c>
    </row>
    <row r="23" spans="1:4" x14ac:dyDescent="0.2">
      <c r="A23" s="5">
        <f t="shared" si="0"/>
        <v>43770</v>
      </c>
      <c r="B23" s="6">
        <f>VLOOKUP(A23,'gwsa-imputed'!$A$2:$D$300,2,FALSE)</f>
        <v>9.2129999999999992</v>
      </c>
      <c r="C23" s="6">
        <f>VLOOKUP($A23,'gwsa-imputed'!$A$2:$D$300,3,FALSE)</f>
        <v>9.2129999999999992</v>
      </c>
      <c r="D23" s="6" t="e">
        <f>VLOOKUP($A23,'gwsa-imputed'!$A$2:$D$300,4,FALSE)</f>
        <v>#N/A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A4E4A-036F-EB4E-9ED1-34B46FB3A300}">
  <dimension ref="A1:C30"/>
  <sheetViews>
    <sheetView zoomScale="160" zoomScaleNormal="160" workbookViewId="0">
      <selection activeCell="F25" activeCellId="1" sqref="D26 F25"/>
    </sheetView>
  </sheetViews>
  <sheetFormatPr baseColWidth="10" defaultRowHeight="16" x14ac:dyDescent="0.2"/>
  <sheetData>
    <row r="1" spans="1:3" ht="24" x14ac:dyDescent="0.3">
      <c r="A1" s="8" t="s">
        <v>12</v>
      </c>
    </row>
    <row r="3" spans="1:3" x14ac:dyDescent="0.2">
      <c r="A3" s="3" t="s">
        <v>3</v>
      </c>
      <c r="B3" s="3" t="s">
        <v>10</v>
      </c>
      <c r="C3" s="3" t="s">
        <v>11</v>
      </c>
    </row>
    <row r="4" spans="1:3" x14ac:dyDescent="0.2">
      <c r="A4" s="4">
        <v>2002</v>
      </c>
      <c r="B4" s="4" cm="1">
        <f t="array" aca="1" ref="B4" ca="1">INDIRECT("'" &amp; $A4 &amp; "'" &amp; "!$G$12")</f>
        <v>5</v>
      </c>
      <c r="C4" s="4" cm="1">
        <f t="array" aca="1" ref="C4" ca="1">INDIRECT("'" &amp; $A4 &amp; "'" &amp; "!$G$13")</f>
        <v>9</v>
      </c>
    </row>
    <row r="5" spans="1:3" x14ac:dyDescent="0.2">
      <c r="A5" s="4">
        <v>2003</v>
      </c>
      <c r="B5" s="4" cm="1">
        <f t="array" aca="1" ref="B5" ca="1">INDIRECT("'" &amp; $A5 &amp; "'" &amp; "!$G$12")</f>
        <v>7</v>
      </c>
      <c r="C5" s="4" cm="1">
        <f t="array" aca="1" ref="C5" ca="1">INDIRECT("'" &amp; $A5 &amp; "'" &amp; "!$G$13")</f>
        <v>15</v>
      </c>
    </row>
    <row r="6" spans="1:3" x14ac:dyDescent="0.2">
      <c r="A6" s="4">
        <v>2004</v>
      </c>
      <c r="B6" s="4" cm="1">
        <f t="array" aca="1" ref="B6" ca="1">INDIRECT("'" &amp; $A6 &amp; "'" &amp; "!$G$12")</f>
        <v>5.5</v>
      </c>
      <c r="C6" s="4" cm="1">
        <f t="array" aca="1" ref="C6" ca="1">INDIRECT("'" &amp; $A6 &amp; "'" &amp; "!$G$13")</f>
        <v>15</v>
      </c>
    </row>
    <row r="7" spans="1:3" x14ac:dyDescent="0.2">
      <c r="A7" s="4">
        <v>2005</v>
      </c>
      <c r="B7" s="4" cm="1">
        <f t="array" aca="1" ref="B7" ca="1">INDIRECT("'" &amp; $A7 &amp; "'" &amp; "!$G$12")</f>
        <v>5.2</v>
      </c>
      <c r="C7" s="4" cm="1">
        <f t="array" aca="1" ref="C7" ca="1">INDIRECT("'" &amp; $A7 &amp; "'" &amp; "!$G$13")</f>
        <v>11</v>
      </c>
    </row>
    <row r="8" spans="1:3" x14ac:dyDescent="0.2">
      <c r="A8" s="4">
        <v>2006</v>
      </c>
      <c r="B8" s="4" cm="1">
        <f t="array" aca="1" ref="B8" ca="1">INDIRECT("'" &amp; $A8 &amp; "'" &amp; "!$G$12")</f>
        <v>5.6</v>
      </c>
      <c r="C8" s="4" cm="1">
        <f t="array" aca="1" ref="C8" ca="1">INDIRECT("'" &amp; $A8 &amp; "'" &amp; "!$G$13")</f>
        <v>14</v>
      </c>
    </row>
    <row r="9" spans="1:3" x14ac:dyDescent="0.2">
      <c r="A9" s="4">
        <v>2007</v>
      </c>
      <c r="B9" s="4" cm="1">
        <f t="array" aca="1" ref="B9" ca="1">INDIRECT("'" &amp; $A9 &amp; "'" &amp; "!$G$12")</f>
        <v>4.8</v>
      </c>
      <c r="C9" s="4" cm="1">
        <f t="array" aca="1" ref="C9" ca="1">INDIRECT("'" &amp; $A9 &amp; "'" &amp; "!$G$13")</f>
        <v>10</v>
      </c>
    </row>
    <row r="10" spans="1:3" x14ac:dyDescent="0.2">
      <c r="A10" s="4">
        <v>2008</v>
      </c>
      <c r="B10" s="4" cm="1">
        <f t="array" aca="1" ref="B10" ca="1">INDIRECT("'" &amp; $A10 &amp; "'" &amp; "!$G$12")</f>
        <v>4</v>
      </c>
      <c r="C10" s="4" cm="1">
        <f t="array" aca="1" ref="C10" ca="1">INDIRECT("'" &amp; $A10 &amp; "'" &amp; "!$G$13")</f>
        <v>9</v>
      </c>
    </row>
    <row r="11" spans="1:3" x14ac:dyDescent="0.2">
      <c r="A11" s="4">
        <v>2009</v>
      </c>
      <c r="B11" s="4" cm="1">
        <f t="array" aca="1" ref="B11" ca="1">INDIRECT("'" &amp; $A11 &amp; "'" &amp; "!$G$12")</f>
        <v>5.8</v>
      </c>
      <c r="C11" s="4" cm="1">
        <f t="array" aca="1" ref="C11" ca="1">INDIRECT("'" &amp; $A11 &amp; "'" &amp; "!$G$13")</f>
        <v>13</v>
      </c>
    </row>
    <row r="12" spans="1:3" x14ac:dyDescent="0.2">
      <c r="A12" s="4">
        <v>2010</v>
      </c>
      <c r="B12" s="4" cm="1">
        <f t="array" aca="1" ref="B12" ca="1">INDIRECT("'" &amp; $A12 &amp; "'" &amp; "!$G$12")</f>
        <v>5.7</v>
      </c>
      <c r="C12" s="4" cm="1">
        <f t="array" aca="1" ref="C12" ca="1">INDIRECT("'" &amp; $A12 &amp; "'" &amp; "!$G$13")</f>
        <v>14.5</v>
      </c>
    </row>
    <row r="13" spans="1:3" x14ac:dyDescent="0.2">
      <c r="A13" s="4">
        <v>2011</v>
      </c>
      <c r="B13" s="4" cm="1">
        <f t="array" aca="1" ref="B13" ca="1">INDIRECT("'" &amp; $A13 &amp; "'" &amp; "!$G$12")</f>
        <v>8.5</v>
      </c>
      <c r="C13" s="4" cm="1">
        <f t="array" aca="1" ref="C13" ca="1">INDIRECT("'" &amp; $A13 &amp; "'" &amp; "!$G$13")</f>
        <v>19.5</v>
      </c>
    </row>
    <row r="14" spans="1:3" x14ac:dyDescent="0.2">
      <c r="A14" s="4">
        <v>2012</v>
      </c>
      <c r="B14" s="4" cm="1">
        <f t="array" aca="1" ref="B14" ca="1">INDIRECT("'" &amp; $A14 &amp; "'" &amp; "!$G$12")</f>
        <v>9.5</v>
      </c>
      <c r="C14" s="4" cm="1">
        <f t="array" aca="1" ref="C14" ca="1">INDIRECT("'" &amp; $A14 &amp; "'" &amp; "!$G$13")</f>
        <v>20</v>
      </c>
    </row>
    <row r="15" spans="1:3" x14ac:dyDescent="0.2">
      <c r="A15" s="4">
        <v>2013</v>
      </c>
      <c r="B15" s="4" cm="1">
        <f t="array" aca="1" ref="B15" ca="1">INDIRECT("'" &amp; $A15 &amp; "'" &amp; "!$G$12")</f>
        <v>8</v>
      </c>
      <c r="C15" s="4" cm="1">
        <f t="array" aca="1" ref="C15" ca="1">INDIRECT("'" &amp; $A15 &amp; "'" &amp; "!$G$13")</f>
        <v>18</v>
      </c>
    </row>
    <row r="16" spans="1:3" x14ac:dyDescent="0.2">
      <c r="A16" s="4">
        <v>2014</v>
      </c>
      <c r="B16" s="4" cm="1">
        <f t="array" aca="1" ref="B16" ca="1">INDIRECT("'" &amp; $A16 &amp; "'" &amp; "!$G$12")</f>
        <v>7.8</v>
      </c>
      <c r="C16" s="4" cm="1">
        <f t="array" aca="1" ref="C16" ca="1">INDIRECT("'" &amp; $A16 &amp; "'" &amp; "!$G$13")</f>
        <v>16</v>
      </c>
    </row>
    <row r="17" spans="1:3" x14ac:dyDescent="0.2">
      <c r="A17" s="4">
        <v>2015</v>
      </c>
      <c r="B17" s="4" cm="1">
        <f t="array" aca="1" ref="B17" ca="1">INDIRECT("'" &amp; $A17 &amp; "'" &amp; "!$G$12")</f>
        <v>5.5</v>
      </c>
      <c r="C17" s="4" cm="1">
        <f t="array" aca="1" ref="C17" ca="1">INDIRECT("'" &amp; $A17 &amp; "'" &amp; "!$G$13")</f>
        <v>15.5</v>
      </c>
    </row>
    <row r="18" spans="1:3" x14ac:dyDescent="0.2">
      <c r="A18" s="4">
        <v>2016</v>
      </c>
      <c r="B18" s="4" cm="1">
        <f t="array" aca="1" ref="B18" ca="1">INDIRECT("'" &amp; $A18 &amp; "'" &amp; "!$G$12")</f>
        <v>8</v>
      </c>
      <c r="C18" s="4" cm="1">
        <f t="array" aca="1" ref="C18" ca="1">INDIRECT("'" &amp; $A18 &amp; "'" &amp; "!$G$13")</f>
        <v>21</v>
      </c>
    </row>
    <row r="19" spans="1:3" x14ac:dyDescent="0.2">
      <c r="A19" s="4">
        <v>2017</v>
      </c>
      <c r="B19" s="4" cm="1">
        <f t="array" aca="1" ref="B19" ca="1">INDIRECT("'" &amp; $A19 &amp; "'" &amp; "!$G$12")</f>
        <v>7.5</v>
      </c>
      <c r="C19" s="4" cm="1">
        <f t="array" aca="1" ref="C19" ca="1">INDIRECT("'" &amp; $A19 &amp; "'" &amp; "!$G$13")</f>
        <v>17</v>
      </c>
    </row>
    <row r="20" spans="1:3" x14ac:dyDescent="0.2">
      <c r="A20" s="4">
        <v>2018</v>
      </c>
      <c r="B20" s="4" cm="1">
        <f t="array" aca="1" ref="B20" ca="1">INDIRECT("'" &amp; $A20 &amp; "'" &amp; "!$G$12")</f>
        <v>7.2</v>
      </c>
      <c r="C20" s="4" cm="1">
        <f t="array" aca="1" ref="C20" ca="1">INDIRECT("'" &amp; $A20 &amp; "'" &amp; "!$G$13")</f>
        <v>18</v>
      </c>
    </row>
    <row r="21" spans="1:3" x14ac:dyDescent="0.2">
      <c r="A21" s="4">
        <v>2019</v>
      </c>
      <c r="B21" s="4" cm="1">
        <f t="array" aca="1" ref="B21" ca="1">INDIRECT("'" &amp; $A21 &amp; "'" &amp; "!$G$12")</f>
        <v>9</v>
      </c>
      <c r="C21" s="4" cm="1">
        <f t="array" aca="1" ref="C21" ca="1">INDIRECT("'" &amp; $A21 &amp; "'" &amp; "!$G$13")</f>
        <v>21.5</v>
      </c>
    </row>
    <row r="22" spans="1:3" x14ac:dyDescent="0.2">
      <c r="A22" s="4">
        <v>2020</v>
      </c>
      <c r="B22" s="4" cm="1">
        <f t="array" aca="1" ref="B22" ca="1">INDIRECT("'" &amp; $A22 &amp; "'" &amp; "!$G$12")</f>
        <v>6.5</v>
      </c>
      <c r="C22" s="4" cm="1">
        <f t="array" aca="1" ref="C22" ca="1">INDIRECT("'" &amp; $A22 &amp; "'" &amp; "!$G$13")</f>
        <v>13.5</v>
      </c>
    </row>
    <row r="23" spans="1:3" x14ac:dyDescent="0.2">
      <c r="A23" s="4"/>
      <c r="B23" s="4"/>
      <c r="C23" s="4"/>
    </row>
    <row r="24" spans="1:3" x14ac:dyDescent="0.2">
      <c r="A24" s="3" t="s">
        <v>13</v>
      </c>
      <c r="B24" s="9">
        <f ca="1">AVERAGE(B4:B22)</f>
        <v>6.6368421052631579</v>
      </c>
      <c r="C24" s="9">
        <f ca="1">AVERAGE(C4:C22)</f>
        <v>15.289473684210526</v>
      </c>
    </row>
    <row r="25" spans="1:3" x14ac:dyDescent="0.2">
      <c r="A25" s="4"/>
      <c r="B25" s="4"/>
      <c r="C25" s="4"/>
    </row>
    <row r="26" spans="1:3" x14ac:dyDescent="0.2">
      <c r="A26" s="4"/>
      <c r="B26" s="4"/>
      <c r="C26" s="4"/>
    </row>
    <row r="27" spans="1:3" x14ac:dyDescent="0.2">
      <c r="A27" s="4"/>
      <c r="B27" s="4"/>
      <c r="C27" s="4"/>
    </row>
    <row r="28" spans="1:3" x14ac:dyDescent="0.2">
      <c r="A28" s="4"/>
      <c r="B28" s="4"/>
      <c r="C28" s="4"/>
    </row>
    <row r="29" spans="1:3" x14ac:dyDescent="0.2">
      <c r="A29" s="4"/>
      <c r="B29" s="4"/>
      <c r="C29" s="4"/>
    </row>
    <row r="30" spans="1:3" x14ac:dyDescent="0.2">
      <c r="A30" s="4"/>
      <c r="B30" s="4"/>
      <c r="C30" s="4"/>
    </row>
  </sheetData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5B27C-E0FD-E14D-9F7F-EBB1D80A633A}">
  <dimension ref="A1:G23"/>
  <sheetViews>
    <sheetView zoomScale="139" zoomScaleNormal="139" workbookViewId="0">
      <selection activeCell="G8" sqref="G8"/>
    </sheetView>
  </sheetViews>
  <sheetFormatPr baseColWidth="10" defaultRowHeight="16" x14ac:dyDescent="0.2"/>
  <cols>
    <col min="1" max="4" width="10.83203125" style="4"/>
    <col min="5" max="5" width="5" customWidth="1"/>
    <col min="6" max="6" width="6.6640625" style="4" customWidth="1"/>
    <col min="7" max="7" width="8.1640625" style="4" customWidth="1"/>
  </cols>
  <sheetData>
    <row r="1" spans="1:7" ht="19" x14ac:dyDescent="0.25">
      <c r="A1" s="7" t="s">
        <v>4</v>
      </c>
      <c r="B1" s="7">
        <v>2019</v>
      </c>
      <c r="C1" s="7"/>
      <c r="D1" s="7"/>
    </row>
    <row r="3" spans="1:7" x14ac:dyDescent="0.2">
      <c r="A3" s="3" t="s">
        <v>0</v>
      </c>
      <c r="B3" s="3" t="s">
        <v>2</v>
      </c>
      <c r="C3" s="3" t="s">
        <v>14</v>
      </c>
      <c r="D3" s="3" t="s">
        <v>1</v>
      </c>
    </row>
    <row r="4" spans="1:7" x14ac:dyDescent="0.2">
      <c r="A4" s="5">
        <f>DATE(B1,4,1)</f>
        <v>43556</v>
      </c>
      <c r="B4" s="6">
        <f>VLOOKUP($A4,'gwsa-imputed'!$A$2:$D$300,2,FALSE)</f>
        <v>5.3070000000000004</v>
      </c>
      <c r="C4" s="6">
        <f>VLOOKUP($A4,'gwsa-imputed'!$A$2:$D$300,3,FALSE)</f>
        <v>5.3070000000000004</v>
      </c>
      <c r="D4" s="6" t="e">
        <f>VLOOKUP($A4,'gwsa-imputed'!$A$2:$D$300,4,FALSE)</f>
        <v>#N/A</v>
      </c>
    </row>
    <row r="5" spans="1:7" x14ac:dyDescent="0.2">
      <c r="A5" s="5">
        <f>EDATE(A4,1)</f>
        <v>43586</v>
      </c>
      <c r="B5" s="6">
        <f>VLOOKUP(A5,'gwsa-imputed'!$A$2:$D$300,2,FALSE)</f>
        <v>6.5830000000000002</v>
      </c>
      <c r="C5" s="6">
        <f>VLOOKUP($A5,'gwsa-imputed'!$A$2:$D$300,3,FALSE)</f>
        <v>6.5830000000000002</v>
      </c>
      <c r="D5" s="6" t="e">
        <f>VLOOKUP($A5,'gwsa-imputed'!$A$2:$D$300,4,FALSE)</f>
        <v>#N/A</v>
      </c>
      <c r="F5" s="4" t="s">
        <v>7</v>
      </c>
      <c r="G5" s="4">
        <v>9.5</v>
      </c>
    </row>
    <row r="6" spans="1:7" x14ac:dyDescent="0.2">
      <c r="A6" s="5">
        <f t="shared" ref="A6:A23" si="0">EDATE(A5,1)</f>
        <v>43617</v>
      </c>
      <c r="B6" s="6">
        <f>VLOOKUP(A6,'gwsa-imputed'!$A$2:$D$300,2,FALSE)</f>
        <v>6.14</v>
      </c>
      <c r="C6" s="6">
        <f>VLOOKUP($A6,'gwsa-imputed'!$A$2:$D$300,3,FALSE)</f>
        <v>6.14</v>
      </c>
      <c r="D6" s="6" t="e">
        <f>VLOOKUP($A6,'gwsa-imputed'!$A$2:$D$300,4,FALSE)</f>
        <v>#N/A</v>
      </c>
      <c r="F6" s="4" t="s">
        <v>5</v>
      </c>
      <c r="G6" s="4">
        <v>0.5</v>
      </c>
    </row>
    <row r="7" spans="1:7" x14ac:dyDescent="0.2">
      <c r="A7" s="5">
        <f t="shared" si="0"/>
        <v>43647</v>
      </c>
      <c r="B7" s="6">
        <f>VLOOKUP(A7,'gwsa-imputed'!$A$2:$D$300,2,FALSE)</f>
        <v>8.2870000000000008</v>
      </c>
      <c r="C7" s="6">
        <f>VLOOKUP($A7,'gwsa-imputed'!$A$2:$D$300,3,FALSE)</f>
        <v>8.2870000000000008</v>
      </c>
      <c r="D7" s="6" t="e">
        <f>VLOOKUP($A7,'gwsa-imputed'!$A$2:$D$300,4,FALSE)</f>
        <v>#N/A</v>
      </c>
      <c r="F7" s="4" t="s">
        <v>6</v>
      </c>
      <c r="G7" s="4">
        <v>-12</v>
      </c>
    </row>
    <row r="8" spans="1:7" x14ac:dyDescent="0.2">
      <c r="A8" s="5">
        <f t="shared" si="0"/>
        <v>43678</v>
      </c>
      <c r="B8" s="6">
        <f>VLOOKUP(A8,'gwsa-imputed'!$A$2:$D$300,2,FALSE)</f>
        <v>9.0419999999999998</v>
      </c>
      <c r="C8" s="6">
        <f>VLOOKUP($A8,'gwsa-imputed'!$A$2:$D$300,3,FALSE)</f>
        <v>9.0419999999999998</v>
      </c>
      <c r="D8" s="6" t="e">
        <f>VLOOKUP($A8,'gwsa-imputed'!$A$2:$D$300,4,FALSE)</f>
        <v>#N/A</v>
      </c>
    </row>
    <row r="9" spans="1:7" x14ac:dyDescent="0.2">
      <c r="A9" s="5">
        <f t="shared" si="0"/>
        <v>43709</v>
      </c>
      <c r="B9" s="6">
        <f>VLOOKUP(A9,'gwsa-imputed'!$A$2:$D$300,2,FALSE)</f>
        <v>10.048</v>
      </c>
      <c r="C9" s="6">
        <f>VLOOKUP($A9,'gwsa-imputed'!$A$2:$D$300,3,FALSE)</f>
        <v>10.048</v>
      </c>
      <c r="D9" s="6" t="e">
        <f>VLOOKUP($A9,'gwsa-imputed'!$A$2:$D$300,4,FALSE)</f>
        <v>#N/A</v>
      </c>
      <c r="F9" s="4" t="s">
        <v>8</v>
      </c>
      <c r="G9" s="4">
        <f>G5-G6</f>
        <v>9</v>
      </c>
    </row>
    <row r="10" spans="1:7" x14ac:dyDescent="0.2">
      <c r="A10" s="5">
        <f t="shared" si="0"/>
        <v>43739</v>
      </c>
      <c r="B10" s="6">
        <f>VLOOKUP(A10,'gwsa-imputed'!$A$2:$D$300,2,FALSE)</f>
        <v>8.8350000000000009</v>
      </c>
      <c r="C10" s="6">
        <f>VLOOKUP($A10,'gwsa-imputed'!$A$2:$D$300,3,FALSE)</f>
        <v>8.8350000000000009</v>
      </c>
      <c r="D10" s="6" t="e">
        <f>VLOOKUP($A10,'gwsa-imputed'!$A$2:$D$300,4,FALSE)</f>
        <v>#N/A</v>
      </c>
      <c r="F10" s="4" t="s">
        <v>9</v>
      </c>
      <c r="G10" s="4">
        <f>G6-G7</f>
        <v>12.5</v>
      </c>
    </row>
    <row r="11" spans="1:7" x14ac:dyDescent="0.2">
      <c r="A11" s="5">
        <f t="shared" si="0"/>
        <v>43770</v>
      </c>
      <c r="B11" s="6">
        <f>VLOOKUP(A11,'gwsa-imputed'!$A$2:$D$300,2,FALSE)</f>
        <v>9.2129999999999992</v>
      </c>
      <c r="C11" s="6">
        <f>VLOOKUP($A11,'gwsa-imputed'!$A$2:$D$300,3,FALSE)</f>
        <v>9.2129999999999992</v>
      </c>
      <c r="D11" s="6" t="e">
        <f>VLOOKUP($A11,'gwsa-imputed'!$A$2:$D$300,4,FALSE)</f>
        <v>#N/A</v>
      </c>
    </row>
    <row r="12" spans="1:7" x14ac:dyDescent="0.2">
      <c r="A12" s="5">
        <f t="shared" si="0"/>
        <v>43800</v>
      </c>
      <c r="B12" s="6">
        <f>VLOOKUP(A12,'gwsa-imputed'!$A$2:$D$300,2,FALSE)</f>
        <v>5.875</v>
      </c>
      <c r="C12" s="6">
        <f>VLOOKUP($A12,'gwsa-imputed'!$A$2:$D$300,3,FALSE)</f>
        <v>5.875</v>
      </c>
      <c r="D12" s="6" t="e">
        <f>VLOOKUP($A12,'gwsa-imputed'!$A$2:$D$300,4,FALSE)</f>
        <v>#N/A</v>
      </c>
      <c r="F12" s="4" t="s">
        <v>10</v>
      </c>
      <c r="G12" s="3">
        <f>G9</f>
        <v>9</v>
      </c>
    </row>
    <row r="13" spans="1:7" x14ac:dyDescent="0.2">
      <c r="A13" s="5">
        <f t="shared" si="0"/>
        <v>43831</v>
      </c>
      <c r="B13" s="6">
        <f>VLOOKUP(A13,'gwsa-imputed'!$A$2:$D$300,2,FALSE)</f>
        <v>1.0880000000000001</v>
      </c>
      <c r="C13" s="6">
        <f>VLOOKUP($A13,'gwsa-imputed'!$A$2:$D$300,3,FALSE)</f>
        <v>1.0880000000000001</v>
      </c>
      <c r="D13" s="6" t="e">
        <f>VLOOKUP($A13,'gwsa-imputed'!$A$2:$D$300,4,FALSE)</f>
        <v>#N/A</v>
      </c>
      <c r="F13" s="4" t="s">
        <v>11</v>
      </c>
      <c r="G13" s="3">
        <f>G9+G10</f>
        <v>21.5</v>
      </c>
    </row>
    <row r="14" spans="1:7" x14ac:dyDescent="0.2">
      <c r="A14" s="5">
        <f t="shared" si="0"/>
        <v>43862</v>
      </c>
      <c r="B14" s="6">
        <f>VLOOKUP(A14,'gwsa-imputed'!$A$2:$D$300,2,FALSE)</f>
        <v>0.75600000000000001</v>
      </c>
      <c r="C14" s="6">
        <f>VLOOKUP($A14,'gwsa-imputed'!$A$2:$D$300,3,FALSE)</f>
        <v>0.75600000000000001</v>
      </c>
      <c r="D14" s="6" t="e">
        <f>VLOOKUP($A14,'gwsa-imputed'!$A$2:$D$300,4,FALSE)</f>
        <v>#N/A</v>
      </c>
    </row>
    <row r="15" spans="1:7" x14ac:dyDescent="0.2">
      <c r="A15" s="5">
        <f t="shared" si="0"/>
        <v>43891</v>
      </c>
      <c r="B15" s="6">
        <f>VLOOKUP(A15,'gwsa-imputed'!$A$2:$D$300,2,FALSE)</f>
        <v>0.73099999999999998</v>
      </c>
      <c r="C15" s="6">
        <f>VLOOKUP($A15,'gwsa-imputed'!$A$2:$D$300,3,FALSE)</f>
        <v>0.73099999999999998</v>
      </c>
      <c r="D15" s="6" t="e">
        <f>VLOOKUP($A15,'gwsa-imputed'!$A$2:$D$300,4,FALSE)</f>
        <v>#N/A</v>
      </c>
    </row>
    <row r="16" spans="1:7" x14ac:dyDescent="0.2">
      <c r="A16" s="5">
        <f t="shared" si="0"/>
        <v>43922</v>
      </c>
      <c r="B16" s="6">
        <f>VLOOKUP(A16,'gwsa-imputed'!$A$2:$D$300,2,FALSE)</f>
        <v>4.0289999999999999</v>
      </c>
      <c r="C16" s="6">
        <f>VLOOKUP($A16,'gwsa-imputed'!$A$2:$D$300,3,FALSE)</f>
        <v>4.0289999999999999</v>
      </c>
      <c r="D16" s="6" t="e">
        <f>VLOOKUP($A16,'gwsa-imputed'!$A$2:$D$300,4,FALSE)</f>
        <v>#N/A</v>
      </c>
    </row>
    <row r="17" spans="1:4" x14ac:dyDescent="0.2">
      <c r="A17" s="5">
        <f t="shared" si="0"/>
        <v>43952</v>
      </c>
      <c r="B17" s="6">
        <f>VLOOKUP(A17,'gwsa-imputed'!$A$2:$D$300,2,FALSE)</f>
        <v>4.625</v>
      </c>
      <c r="C17" s="6">
        <f>VLOOKUP($A17,'gwsa-imputed'!$A$2:$D$300,3,FALSE)</f>
        <v>4.625</v>
      </c>
      <c r="D17" s="6" t="e">
        <f>VLOOKUP($A17,'gwsa-imputed'!$A$2:$D$300,4,FALSE)</f>
        <v>#N/A</v>
      </c>
    </row>
    <row r="18" spans="1:4" x14ac:dyDescent="0.2">
      <c r="A18" s="5">
        <f t="shared" si="0"/>
        <v>43983</v>
      </c>
      <c r="B18" s="6">
        <f>VLOOKUP(A18,'gwsa-imputed'!$A$2:$D$300,2,FALSE)</f>
        <v>6.92</v>
      </c>
      <c r="C18" s="6">
        <f>VLOOKUP($A18,'gwsa-imputed'!$A$2:$D$300,3,FALSE)</f>
        <v>6.92</v>
      </c>
      <c r="D18" s="6" t="e">
        <f>VLOOKUP($A18,'gwsa-imputed'!$A$2:$D$300,4,FALSE)</f>
        <v>#N/A</v>
      </c>
    </row>
    <row r="19" spans="1:4" x14ac:dyDescent="0.2">
      <c r="A19" s="5">
        <f t="shared" si="0"/>
        <v>44013</v>
      </c>
      <c r="B19" s="6">
        <f>VLOOKUP(A19,'gwsa-imputed'!$A$2:$D$300,2,FALSE)</f>
        <v>9.1270000000000007</v>
      </c>
      <c r="C19" s="6">
        <f>VLOOKUP($A19,'gwsa-imputed'!$A$2:$D$300,3,FALSE)</f>
        <v>9.1270000000000007</v>
      </c>
      <c r="D19" s="6" t="e">
        <f>VLOOKUP($A19,'gwsa-imputed'!$A$2:$D$300,4,FALSE)</f>
        <v>#N/A</v>
      </c>
    </row>
    <row r="20" spans="1:4" x14ac:dyDescent="0.2">
      <c r="A20" s="5">
        <f t="shared" si="0"/>
        <v>44044</v>
      </c>
      <c r="B20" s="6">
        <f>VLOOKUP(A20,'gwsa-imputed'!$A$2:$D$300,2,FALSE)</f>
        <v>9.4969999999999999</v>
      </c>
      <c r="C20" s="6">
        <f>VLOOKUP($A20,'gwsa-imputed'!$A$2:$D$300,3,FALSE)</f>
        <v>9.4969999999999999</v>
      </c>
      <c r="D20" s="6" t="e">
        <f>VLOOKUP($A20,'gwsa-imputed'!$A$2:$D$300,4,FALSE)</f>
        <v>#N/A</v>
      </c>
    </row>
    <row r="21" spans="1:4" x14ac:dyDescent="0.2">
      <c r="A21" s="5">
        <f t="shared" si="0"/>
        <v>44075</v>
      </c>
      <c r="B21" s="6">
        <f>VLOOKUP(A21,'gwsa-imputed'!$A$2:$D$300,2,FALSE)</f>
        <v>8.2270000000000003</v>
      </c>
      <c r="C21" s="6">
        <f>VLOOKUP($A21,'gwsa-imputed'!$A$2:$D$300,3,FALSE)</f>
        <v>8.2270000000000003</v>
      </c>
      <c r="D21" s="6" t="e">
        <f>VLOOKUP($A21,'gwsa-imputed'!$A$2:$D$300,4,FALSE)</f>
        <v>#N/A</v>
      </c>
    </row>
    <row r="22" spans="1:4" x14ac:dyDescent="0.2">
      <c r="A22" s="5">
        <f t="shared" si="0"/>
        <v>44105</v>
      </c>
      <c r="B22" s="6">
        <f>VLOOKUP(A22,'gwsa-imputed'!$A$2:$D$300,2,FALSE)</f>
        <v>8.3439999999999994</v>
      </c>
      <c r="C22" s="6">
        <f>VLOOKUP($A22,'gwsa-imputed'!$A$2:$D$300,3,FALSE)</f>
        <v>8.3439999999999994</v>
      </c>
      <c r="D22" s="6" t="e">
        <f>VLOOKUP($A22,'gwsa-imputed'!$A$2:$D$300,4,FALSE)</f>
        <v>#N/A</v>
      </c>
    </row>
    <row r="23" spans="1:4" x14ac:dyDescent="0.2">
      <c r="A23" s="5">
        <f t="shared" si="0"/>
        <v>44136</v>
      </c>
      <c r="B23" s="6">
        <f>VLOOKUP(A23,'gwsa-imputed'!$A$2:$D$300,2,FALSE)</f>
        <v>7.532</v>
      </c>
      <c r="C23" s="6">
        <f>VLOOKUP($A23,'gwsa-imputed'!$A$2:$D$300,3,FALSE)</f>
        <v>7.532</v>
      </c>
      <c r="D23" s="6" t="e">
        <f>VLOOKUP($A23,'gwsa-imputed'!$A$2:$D$300,4,FALSE)</f>
        <v>#N/A</v>
      </c>
    </row>
  </sheetData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C3B6B-E903-8348-8C27-128373618CFD}">
  <dimension ref="A1:G23"/>
  <sheetViews>
    <sheetView zoomScale="139" zoomScaleNormal="139" workbookViewId="0">
      <selection activeCell="G6" sqref="G6"/>
    </sheetView>
  </sheetViews>
  <sheetFormatPr baseColWidth="10" defaultRowHeight="16" x14ac:dyDescent="0.2"/>
  <cols>
    <col min="1" max="4" width="10.83203125" style="4"/>
    <col min="5" max="5" width="5" customWidth="1"/>
    <col min="6" max="6" width="6.6640625" style="4" customWidth="1"/>
    <col min="7" max="7" width="8.1640625" style="4" customWidth="1"/>
  </cols>
  <sheetData>
    <row r="1" spans="1:7" ht="19" x14ac:dyDescent="0.25">
      <c r="A1" s="7" t="s">
        <v>4</v>
      </c>
      <c r="B1" s="7">
        <v>2020</v>
      </c>
      <c r="C1" s="7"/>
      <c r="D1" s="7"/>
    </row>
    <row r="3" spans="1:7" x14ac:dyDescent="0.2">
      <c r="A3" s="3" t="s">
        <v>0</v>
      </c>
      <c r="B3" s="3" t="s">
        <v>2</v>
      </c>
      <c r="C3" s="3" t="s">
        <v>14</v>
      </c>
      <c r="D3" s="3" t="s">
        <v>1</v>
      </c>
    </row>
    <row r="4" spans="1:7" x14ac:dyDescent="0.2">
      <c r="A4" s="5">
        <f>DATE(B1,4,1)</f>
        <v>43922</v>
      </c>
      <c r="B4" s="6">
        <f>VLOOKUP($A4,'gwsa-imputed'!$A$2:$D$300,2,FALSE)</f>
        <v>4.0289999999999999</v>
      </c>
      <c r="C4" s="6">
        <f>VLOOKUP($A4,'gwsa-imputed'!$A$2:$D$300,3,FALSE)</f>
        <v>4.0289999999999999</v>
      </c>
      <c r="D4" s="6" t="e">
        <f>VLOOKUP($A4,'gwsa-imputed'!$A$2:$D$300,4,FALSE)</f>
        <v>#N/A</v>
      </c>
    </row>
    <row r="5" spans="1:7" x14ac:dyDescent="0.2">
      <c r="A5" s="5">
        <f>EDATE(A4,1)</f>
        <v>43952</v>
      </c>
      <c r="B5" s="6">
        <f>VLOOKUP(A5,'gwsa-imputed'!$A$2:$D$300,2,FALSE)</f>
        <v>4.625</v>
      </c>
      <c r="C5" s="6">
        <f>VLOOKUP($A5,'gwsa-imputed'!$A$2:$D$300,3,FALSE)</f>
        <v>4.625</v>
      </c>
      <c r="D5" s="6" t="e">
        <f>VLOOKUP($A5,'gwsa-imputed'!$A$2:$D$300,4,FALSE)</f>
        <v>#N/A</v>
      </c>
      <c r="F5" s="4" t="s">
        <v>7</v>
      </c>
      <c r="G5" s="4">
        <v>11</v>
      </c>
    </row>
    <row r="6" spans="1:7" x14ac:dyDescent="0.2">
      <c r="A6" s="5">
        <f t="shared" ref="A6:A23" si="0">EDATE(A5,1)</f>
        <v>43983</v>
      </c>
      <c r="B6" s="6">
        <f>VLOOKUP(A6,'gwsa-imputed'!$A$2:$D$300,2,FALSE)</f>
        <v>6.92</v>
      </c>
      <c r="C6" s="6">
        <f>VLOOKUP($A6,'gwsa-imputed'!$A$2:$D$300,3,FALSE)</f>
        <v>6.92</v>
      </c>
      <c r="D6" s="6" t="e">
        <f>VLOOKUP($A6,'gwsa-imputed'!$A$2:$D$300,4,FALSE)</f>
        <v>#N/A</v>
      </c>
      <c r="F6" s="4" t="s">
        <v>5</v>
      </c>
      <c r="G6" s="4">
        <v>4.5</v>
      </c>
    </row>
    <row r="7" spans="1:7" x14ac:dyDescent="0.2">
      <c r="A7" s="5">
        <f t="shared" si="0"/>
        <v>44013</v>
      </c>
      <c r="B7" s="6">
        <f>VLOOKUP(A7,'gwsa-imputed'!$A$2:$D$300,2,FALSE)</f>
        <v>9.1270000000000007</v>
      </c>
      <c r="C7" s="6">
        <f>VLOOKUP($A7,'gwsa-imputed'!$A$2:$D$300,3,FALSE)</f>
        <v>9.1270000000000007</v>
      </c>
      <c r="D7" s="6" t="e">
        <f>VLOOKUP($A7,'gwsa-imputed'!$A$2:$D$300,4,FALSE)</f>
        <v>#N/A</v>
      </c>
      <c r="F7" s="4" t="s">
        <v>6</v>
      </c>
      <c r="G7" s="4">
        <v>-2.5</v>
      </c>
    </row>
    <row r="8" spans="1:7" x14ac:dyDescent="0.2">
      <c r="A8" s="5">
        <f t="shared" si="0"/>
        <v>44044</v>
      </c>
      <c r="B8" s="6">
        <f>VLOOKUP(A8,'gwsa-imputed'!$A$2:$D$300,2,FALSE)</f>
        <v>9.4969999999999999</v>
      </c>
      <c r="C8" s="6">
        <f>VLOOKUP($A8,'gwsa-imputed'!$A$2:$D$300,3,FALSE)</f>
        <v>9.4969999999999999</v>
      </c>
      <c r="D8" s="6" t="e">
        <f>VLOOKUP($A8,'gwsa-imputed'!$A$2:$D$300,4,FALSE)</f>
        <v>#N/A</v>
      </c>
    </row>
    <row r="9" spans="1:7" x14ac:dyDescent="0.2">
      <c r="A9" s="5">
        <f t="shared" si="0"/>
        <v>44075</v>
      </c>
      <c r="B9" s="6">
        <f>VLOOKUP(A9,'gwsa-imputed'!$A$2:$D$300,2,FALSE)</f>
        <v>8.2270000000000003</v>
      </c>
      <c r="C9" s="6">
        <f>VLOOKUP($A9,'gwsa-imputed'!$A$2:$D$300,3,FALSE)</f>
        <v>8.2270000000000003</v>
      </c>
      <c r="D9" s="6" t="e">
        <f>VLOOKUP($A9,'gwsa-imputed'!$A$2:$D$300,4,FALSE)</f>
        <v>#N/A</v>
      </c>
      <c r="F9" s="4" t="s">
        <v>8</v>
      </c>
      <c r="G9" s="4">
        <f>G5-G6</f>
        <v>6.5</v>
      </c>
    </row>
    <row r="10" spans="1:7" x14ac:dyDescent="0.2">
      <c r="A10" s="5">
        <f t="shared" si="0"/>
        <v>44105</v>
      </c>
      <c r="B10" s="6">
        <f>VLOOKUP(A10,'gwsa-imputed'!$A$2:$D$300,2,FALSE)</f>
        <v>8.3439999999999994</v>
      </c>
      <c r="C10" s="6">
        <f>VLOOKUP($A10,'gwsa-imputed'!$A$2:$D$300,3,FALSE)</f>
        <v>8.3439999999999994</v>
      </c>
      <c r="D10" s="6" t="e">
        <f>VLOOKUP($A10,'gwsa-imputed'!$A$2:$D$300,4,FALSE)</f>
        <v>#N/A</v>
      </c>
      <c r="F10" s="4" t="s">
        <v>9</v>
      </c>
      <c r="G10" s="4">
        <f>G6-G7</f>
        <v>7</v>
      </c>
    </row>
    <row r="11" spans="1:7" x14ac:dyDescent="0.2">
      <c r="A11" s="5">
        <f t="shared" si="0"/>
        <v>44136</v>
      </c>
      <c r="B11" s="6">
        <f>VLOOKUP(A11,'gwsa-imputed'!$A$2:$D$300,2,FALSE)</f>
        <v>7.532</v>
      </c>
      <c r="C11" s="6">
        <f>VLOOKUP($A11,'gwsa-imputed'!$A$2:$D$300,3,FALSE)</f>
        <v>7.532</v>
      </c>
      <c r="D11" s="6" t="e">
        <f>VLOOKUP($A11,'gwsa-imputed'!$A$2:$D$300,4,FALSE)</f>
        <v>#N/A</v>
      </c>
    </row>
    <row r="12" spans="1:7" x14ac:dyDescent="0.2">
      <c r="A12" s="5">
        <f t="shared" si="0"/>
        <v>44166</v>
      </c>
      <c r="B12" s="6">
        <f>VLOOKUP(A12,'gwsa-imputed'!$A$2:$D$300,2,FALSE)</f>
        <v>5.8479999999999999</v>
      </c>
      <c r="C12" s="6">
        <f>VLOOKUP($A12,'gwsa-imputed'!$A$2:$D$300,3,FALSE)</f>
        <v>5.8479999999999999</v>
      </c>
      <c r="D12" s="6" t="e">
        <f>VLOOKUP($A12,'gwsa-imputed'!$A$2:$D$300,4,FALSE)</f>
        <v>#N/A</v>
      </c>
      <c r="F12" s="4" t="s">
        <v>10</v>
      </c>
      <c r="G12" s="3">
        <f>G9</f>
        <v>6.5</v>
      </c>
    </row>
    <row r="13" spans="1:7" x14ac:dyDescent="0.2">
      <c r="A13" s="5">
        <f t="shared" si="0"/>
        <v>44197</v>
      </c>
      <c r="B13" s="6">
        <f>VLOOKUP(A13,'gwsa-imputed'!$A$2:$D$300,2,FALSE)</f>
        <v>4.4329999999999998</v>
      </c>
      <c r="C13" s="6">
        <f>VLOOKUP($A13,'gwsa-imputed'!$A$2:$D$300,3,FALSE)</f>
        <v>4.4329999999999998</v>
      </c>
      <c r="D13" s="6" t="e">
        <f>VLOOKUP($A13,'gwsa-imputed'!$A$2:$D$300,4,FALSE)</f>
        <v>#N/A</v>
      </c>
      <c r="F13" s="4" t="s">
        <v>11</v>
      </c>
      <c r="G13" s="3">
        <f>G9+G10</f>
        <v>13.5</v>
      </c>
    </row>
    <row r="14" spans="1:7" x14ac:dyDescent="0.2">
      <c r="A14" s="5">
        <f t="shared" si="0"/>
        <v>44228</v>
      </c>
      <c r="B14" s="6">
        <f>VLOOKUP(A14,'gwsa-imputed'!$A$2:$D$300,2,FALSE)</f>
        <v>6.5949999999999998</v>
      </c>
      <c r="C14" s="6">
        <f>VLOOKUP($A14,'gwsa-imputed'!$A$2:$D$300,3,FALSE)</f>
        <v>6.5949999999999998</v>
      </c>
      <c r="D14" s="6" t="e">
        <f>VLOOKUP($A14,'gwsa-imputed'!$A$2:$D$300,4,FALSE)</f>
        <v>#N/A</v>
      </c>
    </row>
    <row r="15" spans="1:7" x14ac:dyDescent="0.2">
      <c r="A15" s="5">
        <f t="shared" si="0"/>
        <v>44256</v>
      </c>
      <c r="B15" s="6">
        <f>VLOOKUP(A15,'gwsa-imputed'!$A$2:$D$300,2,FALSE)</f>
        <v>6.8090000000000002</v>
      </c>
      <c r="C15" s="6">
        <f>VLOOKUP($A15,'gwsa-imputed'!$A$2:$D$300,3,FALSE)</f>
        <v>6.8090000000000002</v>
      </c>
      <c r="D15" s="6" t="e">
        <f>VLOOKUP($A15,'gwsa-imputed'!$A$2:$D$300,4,FALSE)</f>
        <v>#N/A</v>
      </c>
    </row>
    <row r="16" spans="1:7" x14ac:dyDescent="0.2">
      <c r="A16" s="5">
        <f t="shared" si="0"/>
        <v>44287</v>
      </c>
      <c r="B16" s="6">
        <f>VLOOKUP(A16,'gwsa-imputed'!$A$2:$D$300,2,FALSE)</f>
        <v>8.3149999999999995</v>
      </c>
      <c r="C16" s="6">
        <f>VLOOKUP($A16,'gwsa-imputed'!$A$2:$D$300,3,FALSE)</f>
        <v>8.3149999999999995</v>
      </c>
      <c r="D16" s="6" t="e">
        <f>VLOOKUP($A16,'gwsa-imputed'!$A$2:$D$300,4,FALSE)</f>
        <v>#N/A</v>
      </c>
    </row>
    <row r="17" spans="1:4" x14ac:dyDescent="0.2">
      <c r="A17" s="5">
        <f t="shared" si="0"/>
        <v>44317</v>
      </c>
      <c r="B17" s="6">
        <f>VLOOKUP(A17,'gwsa-imputed'!$A$2:$D$300,2,FALSE)</f>
        <v>9.3000000000000007</v>
      </c>
      <c r="C17" s="6">
        <f>VLOOKUP($A17,'gwsa-imputed'!$A$2:$D$300,3,FALSE)</f>
        <v>9.3000000000000007</v>
      </c>
      <c r="D17" s="6" t="e">
        <f>VLOOKUP($A17,'gwsa-imputed'!$A$2:$D$300,4,FALSE)</f>
        <v>#N/A</v>
      </c>
    </row>
    <row r="18" spans="1:4" x14ac:dyDescent="0.2">
      <c r="A18" s="5">
        <f t="shared" si="0"/>
        <v>44348</v>
      </c>
      <c r="B18" s="6">
        <f>VLOOKUP(A18,'gwsa-imputed'!$A$2:$D$300,2,FALSE)</f>
        <v>10.973000000000001</v>
      </c>
      <c r="C18" s="6">
        <f>VLOOKUP($A18,'gwsa-imputed'!$A$2:$D$300,3,FALSE)</f>
        <v>10.973000000000001</v>
      </c>
      <c r="D18" s="6" t="e">
        <f>VLOOKUP($A18,'gwsa-imputed'!$A$2:$D$300,4,FALSE)</f>
        <v>#N/A</v>
      </c>
    </row>
    <row r="19" spans="1:4" x14ac:dyDescent="0.2">
      <c r="A19" s="5">
        <f t="shared" si="0"/>
        <v>44378</v>
      </c>
      <c r="B19" s="6">
        <f>VLOOKUP(A19,'gwsa-imputed'!$A$2:$D$300,2,FALSE)</f>
        <v>10.959</v>
      </c>
      <c r="C19" s="6">
        <f>VLOOKUP($A19,'gwsa-imputed'!$A$2:$D$300,3,FALSE)</f>
        <v>10.959</v>
      </c>
      <c r="D19" s="6" t="e">
        <f>VLOOKUP($A19,'gwsa-imputed'!$A$2:$D$300,4,FALSE)</f>
        <v>#N/A</v>
      </c>
    </row>
    <row r="20" spans="1:4" x14ac:dyDescent="0.2">
      <c r="A20" s="5">
        <f t="shared" si="0"/>
        <v>44409</v>
      </c>
      <c r="B20" s="6">
        <f>VLOOKUP(A20,'gwsa-imputed'!$A$2:$D$300,2,FALSE)</f>
        <v>10.827999999999999</v>
      </c>
      <c r="C20" s="6">
        <f>VLOOKUP($A20,'gwsa-imputed'!$A$2:$D$300,3,FALSE)</f>
        <v>10.827999999999999</v>
      </c>
      <c r="D20" s="6" t="e">
        <f>VLOOKUP($A20,'gwsa-imputed'!$A$2:$D$300,4,FALSE)</f>
        <v>#N/A</v>
      </c>
    </row>
    <row r="21" spans="1:4" x14ac:dyDescent="0.2">
      <c r="A21" s="5">
        <f t="shared" si="0"/>
        <v>44440</v>
      </c>
      <c r="B21" s="6">
        <f>VLOOKUP(A21,'gwsa-imputed'!$A$2:$D$300,2,FALSE)</f>
        <v>11.754</v>
      </c>
      <c r="C21" s="6">
        <f>VLOOKUP($A21,'gwsa-imputed'!$A$2:$D$300,3,FALSE)</f>
        <v>11.754</v>
      </c>
      <c r="D21" s="6" t="e">
        <f>VLOOKUP($A21,'gwsa-imputed'!$A$2:$D$300,4,FALSE)</f>
        <v>#N/A</v>
      </c>
    </row>
    <row r="22" spans="1:4" x14ac:dyDescent="0.2">
      <c r="A22" s="5">
        <f t="shared" si="0"/>
        <v>44470</v>
      </c>
      <c r="B22" s="6">
        <f>VLOOKUP(A22,'gwsa-imputed'!$A$2:$D$300,2,FALSE)</f>
        <v>10.757999999999999</v>
      </c>
      <c r="C22" s="6">
        <f>VLOOKUP($A22,'gwsa-imputed'!$A$2:$D$300,3,FALSE)</f>
        <v>10.757999999999999</v>
      </c>
      <c r="D22" s="6" t="e">
        <f>VLOOKUP($A22,'gwsa-imputed'!$A$2:$D$300,4,FALSE)</f>
        <v>#N/A</v>
      </c>
    </row>
    <row r="23" spans="1:4" x14ac:dyDescent="0.2">
      <c r="A23" s="5">
        <f t="shared" si="0"/>
        <v>44501</v>
      </c>
      <c r="B23" s="6">
        <f>VLOOKUP(A23,'gwsa-imputed'!$A$2:$D$300,2,FALSE)</f>
        <v>9.2319999999999993</v>
      </c>
      <c r="C23" s="6">
        <f>VLOOKUP($A23,'gwsa-imputed'!$A$2:$D$300,3,FALSE)</f>
        <v>9.2319999999999993</v>
      </c>
      <c r="D23" s="6" t="e">
        <f>VLOOKUP($A23,'gwsa-imputed'!$A$2:$D$300,4,FALSE)</f>
        <v>#N/A</v>
      </c>
    </row>
  </sheetData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AAAA3-C8EF-114B-9D92-E80DE0FA5E4B}">
  <dimension ref="A1:G23"/>
  <sheetViews>
    <sheetView zoomScale="139" zoomScaleNormal="139" workbookViewId="0">
      <selection activeCell="I28" sqref="I28"/>
    </sheetView>
  </sheetViews>
  <sheetFormatPr baseColWidth="10" defaultRowHeight="16" x14ac:dyDescent="0.2"/>
  <cols>
    <col min="1" max="4" width="10.83203125" style="4"/>
    <col min="5" max="5" width="5" customWidth="1"/>
    <col min="6" max="6" width="6.6640625" style="4" customWidth="1"/>
    <col min="7" max="7" width="8.1640625" style="4" customWidth="1"/>
  </cols>
  <sheetData>
    <row r="1" spans="1:7" ht="19" x14ac:dyDescent="0.25">
      <c r="A1" s="7" t="s">
        <v>4</v>
      </c>
      <c r="B1" s="7">
        <v>2021</v>
      </c>
      <c r="C1" s="7"/>
      <c r="D1" s="7"/>
    </row>
    <row r="3" spans="1:7" x14ac:dyDescent="0.2">
      <c r="A3" s="3" t="s">
        <v>0</v>
      </c>
      <c r="B3" s="3" t="s">
        <v>2</v>
      </c>
      <c r="C3" s="3" t="s">
        <v>14</v>
      </c>
      <c r="D3" s="3" t="s">
        <v>1</v>
      </c>
    </row>
    <row r="4" spans="1:7" x14ac:dyDescent="0.2">
      <c r="A4" s="5">
        <f>DATE(B1,4,1)</f>
        <v>44287</v>
      </c>
      <c r="B4" s="6">
        <f>VLOOKUP($A4,'gwsa-imputed'!$A$2:$D$300,2,FALSE)</f>
        <v>8.3149999999999995</v>
      </c>
      <c r="C4" s="6">
        <f>VLOOKUP($A4,'gwsa-imputed'!$A$2:$D$300,3,FALSE)</f>
        <v>8.3149999999999995</v>
      </c>
      <c r="D4" s="6" t="e">
        <f>VLOOKUP($A4,'gwsa-imputed'!$A$2:$D$300,4,FALSE)</f>
        <v>#N/A</v>
      </c>
    </row>
    <row r="5" spans="1:7" x14ac:dyDescent="0.2">
      <c r="A5" s="5">
        <f>EDATE(A4,1)</f>
        <v>44317</v>
      </c>
      <c r="B5" s="6">
        <f>VLOOKUP(A5,'gwsa-imputed'!$A$2:$D$300,2,FALSE)</f>
        <v>9.3000000000000007</v>
      </c>
      <c r="C5" s="6">
        <f>VLOOKUP($A5,'gwsa-imputed'!$A$2:$D$300,3,FALSE)</f>
        <v>9.3000000000000007</v>
      </c>
      <c r="D5" s="6" t="e">
        <f>VLOOKUP($A5,'gwsa-imputed'!$A$2:$D$300,4,FALSE)</f>
        <v>#N/A</v>
      </c>
      <c r="F5" s="4" t="s">
        <v>7</v>
      </c>
      <c r="G5" s="4">
        <v>-13</v>
      </c>
    </row>
    <row r="6" spans="1:7" x14ac:dyDescent="0.2">
      <c r="A6" s="5">
        <f t="shared" ref="A6:A23" si="0">EDATE(A5,1)</f>
        <v>44348</v>
      </c>
      <c r="B6" s="6">
        <f>VLOOKUP(A6,'gwsa-imputed'!$A$2:$D$300,2,FALSE)</f>
        <v>10.973000000000001</v>
      </c>
      <c r="C6" s="6">
        <f>VLOOKUP($A6,'gwsa-imputed'!$A$2:$D$300,3,FALSE)</f>
        <v>10.973000000000001</v>
      </c>
      <c r="D6" s="6" t="e">
        <f>VLOOKUP($A6,'gwsa-imputed'!$A$2:$D$300,4,FALSE)</f>
        <v>#N/A</v>
      </c>
      <c r="F6" s="4" t="s">
        <v>5</v>
      </c>
      <c r="G6" s="4">
        <v>-13.8</v>
      </c>
    </row>
    <row r="7" spans="1:7" x14ac:dyDescent="0.2">
      <c r="A7" s="5">
        <f t="shared" si="0"/>
        <v>44378</v>
      </c>
      <c r="B7" s="6">
        <f>VLOOKUP(A7,'gwsa-imputed'!$A$2:$D$300,2,FALSE)</f>
        <v>10.959</v>
      </c>
      <c r="C7" s="6">
        <f>VLOOKUP($A7,'gwsa-imputed'!$A$2:$D$300,3,FALSE)</f>
        <v>10.959</v>
      </c>
      <c r="D7" s="6" t="e">
        <f>VLOOKUP($A7,'gwsa-imputed'!$A$2:$D$300,4,FALSE)</f>
        <v>#N/A</v>
      </c>
      <c r="F7" s="4" t="s">
        <v>6</v>
      </c>
      <c r="G7" s="4">
        <v>-14.5</v>
      </c>
    </row>
    <row r="8" spans="1:7" x14ac:dyDescent="0.2">
      <c r="A8" s="5">
        <f t="shared" si="0"/>
        <v>44409</v>
      </c>
      <c r="B8" s="6">
        <f>VLOOKUP(A8,'gwsa-imputed'!$A$2:$D$300,2,FALSE)</f>
        <v>10.827999999999999</v>
      </c>
      <c r="C8" s="6">
        <f>VLOOKUP($A8,'gwsa-imputed'!$A$2:$D$300,3,FALSE)</f>
        <v>10.827999999999999</v>
      </c>
      <c r="D8" s="6" t="e">
        <f>VLOOKUP($A8,'gwsa-imputed'!$A$2:$D$300,4,FALSE)</f>
        <v>#N/A</v>
      </c>
    </row>
    <row r="9" spans="1:7" x14ac:dyDescent="0.2">
      <c r="A9" s="5">
        <f t="shared" si="0"/>
        <v>44440</v>
      </c>
      <c r="B9" s="6">
        <f>VLOOKUP(A9,'gwsa-imputed'!$A$2:$D$300,2,FALSE)</f>
        <v>11.754</v>
      </c>
      <c r="C9" s="6">
        <f>VLOOKUP($A9,'gwsa-imputed'!$A$2:$D$300,3,FALSE)</f>
        <v>11.754</v>
      </c>
      <c r="D9" s="6" t="e">
        <f>VLOOKUP($A9,'gwsa-imputed'!$A$2:$D$300,4,FALSE)</f>
        <v>#N/A</v>
      </c>
      <c r="F9" s="4" t="s">
        <v>8</v>
      </c>
      <c r="G9" s="4">
        <f>G5-G6</f>
        <v>0.80000000000000071</v>
      </c>
    </row>
    <row r="10" spans="1:7" x14ac:dyDescent="0.2">
      <c r="A10" s="5">
        <f t="shared" si="0"/>
        <v>44470</v>
      </c>
      <c r="B10" s="6">
        <f>VLOOKUP(A10,'gwsa-imputed'!$A$2:$D$300,2,FALSE)</f>
        <v>10.757999999999999</v>
      </c>
      <c r="C10" s="6">
        <f>VLOOKUP($A10,'gwsa-imputed'!$A$2:$D$300,3,FALSE)</f>
        <v>10.757999999999999</v>
      </c>
      <c r="D10" s="6" t="e">
        <f>VLOOKUP($A10,'gwsa-imputed'!$A$2:$D$300,4,FALSE)</f>
        <v>#N/A</v>
      </c>
      <c r="F10" s="4" t="s">
        <v>9</v>
      </c>
      <c r="G10" s="4">
        <f>G6-G7</f>
        <v>0.69999999999999929</v>
      </c>
    </row>
    <row r="11" spans="1:7" x14ac:dyDescent="0.2">
      <c r="A11" s="5">
        <f t="shared" si="0"/>
        <v>44501</v>
      </c>
      <c r="B11" s="6">
        <f>VLOOKUP(A11,'gwsa-imputed'!$A$2:$D$300,2,FALSE)</f>
        <v>9.2319999999999993</v>
      </c>
      <c r="C11" s="6">
        <f>VLOOKUP($A11,'gwsa-imputed'!$A$2:$D$300,3,FALSE)</f>
        <v>9.2319999999999993</v>
      </c>
      <c r="D11" s="6" t="e">
        <f>VLOOKUP($A11,'gwsa-imputed'!$A$2:$D$300,4,FALSE)</f>
        <v>#N/A</v>
      </c>
    </row>
    <row r="12" spans="1:7" x14ac:dyDescent="0.2">
      <c r="A12" s="5">
        <f t="shared" si="0"/>
        <v>44531</v>
      </c>
      <c r="B12" s="6">
        <f>VLOOKUP(A12,'gwsa-imputed'!$A$2:$D$300,2,FALSE)</f>
        <v>6.7450000000000001</v>
      </c>
      <c r="C12" s="6">
        <f>VLOOKUP($A12,'gwsa-imputed'!$A$2:$D$300,3,FALSE)</f>
        <v>6.7450000000000001</v>
      </c>
      <c r="D12" s="6" t="e">
        <f>VLOOKUP($A12,'gwsa-imputed'!$A$2:$D$300,4,FALSE)</f>
        <v>#N/A</v>
      </c>
      <c r="F12" s="4" t="s">
        <v>10</v>
      </c>
      <c r="G12" s="3"/>
    </row>
    <row r="13" spans="1:7" x14ac:dyDescent="0.2">
      <c r="A13" s="5">
        <f t="shared" si="0"/>
        <v>44562</v>
      </c>
      <c r="B13" s="6">
        <f>VLOOKUP(A13,'gwsa-imputed'!$A$2:$D$300,2,FALSE)</f>
        <v>3.5659999999999998</v>
      </c>
      <c r="C13" s="6">
        <f>VLOOKUP($A13,'gwsa-imputed'!$A$2:$D$300,3,FALSE)</f>
        <v>3.5659999999999998</v>
      </c>
      <c r="D13" s="6" t="e">
        <f>VLOOKUP($A13,'gwsa-imputed'!$A$2:$D$300,4,FALSE)</f>
        <v>#N/A</v>
      </c>
      <c r="F13" s="4" t="s">
        <v>11</v>
      </c>
      <c r="G13" s="3"/>
    </row>
    <row r="14" spans="1:7" x14ac:dyDescent="0.2">
      <c r="A14" s="5">
        <f t="shared" si="0"/>
        <v>44593</v>
      </c>
      <c r="B14" s="6" t="e">
        <f>VLOOKUP(A14,'gwsa-imputed'!$A$2:$D$300,2,FALSE)</f>
        <v>#N/A</v>
      </c>
      <c r="C14" s="6" t="e">
        <f>VLOOKUP($A14,'gwsa-imputed'!$A$2:$D$300,3,FALSE)</f>
        <v>#N/A</v>
      </c>
      <c r="D14" s="6" t="e">
        <f>VLOOKUP($A14,'gwsa-imputed'!$A$2:$D$300,4,FALSE)</f>
        <v>#N/A</v>
      </c>
    </row>
    <row r="15" spans="1:7" x14ac:dyDescent="0.2">
      <c r="A15" s="5">
        <f t="shared" si="0"/>
        <v>44621</v>
      </c>
      <c r="B15" s="6" t="e">
        <f>VLOOKUP(A15,'gwsa-imputed'!$A$2:$D$300,2,FALSE)</f>
        <v>#N/A</v>
      </c>
      <c r="C15" s="6" t="e">
        <f>VLOOKUP($A15,'gwsa-imputed'!$A$2:$D$300,3,FALSE)</f>
        <v>#N/A</v>
      </c>
      <c r="D15" s="6" t="e">
        <f>VLOOKUP($A15,'gwsa-imputed'!$A$2:$D$300,4,FALSE)</f>
        <v>#N/A</v>
      </c>
    </row>
    <row r="16" spans="1:7" x14ac:dyDescent="0.2">
      <c r="A16" s="5">
        <f t="shared" si="0"/>
        <v>44652</v>
      </c>
      <c r="B16" s="6" t="e">
        <f>VLOOKUP(A16,'gwsa-imputed'!$A$2:$D$300,2,FALSE)</f>
        <v>#N/A</v>
      </c>
      <c r="C16" s="6" t="e">
        <f>VLOOKUP($A16,'gwsa-imputed'!$A$2:$D$300,3,FALSE)</f>
        <v>#N/A</v>
      </c>
      <c r="D16" s="6" t="e">
        <f>VLOOKUP($A16,'gwsa-imputed'!$A$2:$D$300,4,FALSE)</f>
        <v>#N/A</v>
      </c>
    </row>
    <row r="17" spans="1:4" x14ac:dyDescent="0.2">
      <c r="A17" s="5">
        <f t="shared" si="0"/>
        <v>44682</v>
      </c>
      <c r="B17" s="6" t="e">
        <f>VLOOKUP(A17,'gwsa-imputed'!$A$2:$D$300,2,FALSE)</f>
        <v>#N/A</v>
      </c>
      <c r="C17" s="6" t="e">
        <f>VLOOKUP($A17,'gwsa-imputed'!$A$2:$D$300,3,FALSE)</f>
        <v>#N/A</v>
      </c>
      <c r="D17" s="6" t="e">
        <f>VLOOKUP($A17,'gwsa-imputed'!$A$2:$D$300,4,FALSE)</f>
        <v>#N/A</v>
      </c>
    </row>
    <row r="18" spans="1:4" x14ac:dyDescent="0.2">
      <c r="A18" s="5">
        <f t="shared" si="0"/>
        <v>44713</v>
      </c>
      <c r="B18" s="6" t="e">
        <f>VLOOKUP(A18,'gwsa-imputed'!$A$2:$D$300,2,FALSE)</f>
        <v>#N/A</v>
      </c>
      <c r="C18" s="6" t="e">
        <f>VLOOKUP($A18,'gwsa-imputed'!$A$2:$D$300,3,FALSE)</f>
        <v>#N/A</v>
      </c>
      <c r="D18" s="6" t="e">
        <f>VLOOKUP($A18,'gwsa-imputed'!$A$2:$D$300,4,FALSE)</f>
        <v>#N/A</v>
      </c>
    </row>
    <row r="19" spans="1:4" x14ac:dyDescent="0.2">
      <c r="A19" s="5">
        <f t="shared" si="0"/>
        <v>44743</v>
      </c>
      <c r="B19" s="6" t="e">
        <f>VLOOKUP(A19,'gwsa-imputed'!$A$2:$D$300,2,FALSE)</f>
        <v>#N/A</v>
      </c>
      <c r="C19" s="6" t="e">
        <f>VLOOKUP($A19,'gwsa-imputed'!$A$2:$D$300,3,FALSE)</f>
        <v>#N/A</v>
      </c>
      <c r="D19" s="6" t="e">
        <f>VLOOKUP($A19,'gwsa-imputed'!$A$2:$D$300,4,FALSE)</f>
        <v>#N/A</v>
      </c>
    </row>
    <row r="20" spans="1:4" x14ac:dyDescent="0.2">
      <c r="A20" s="5">
        <f t="shared" si="0"/>
        <v>44774</v>
      </c>
      <c r="B20" s="6" t="e">
        <f>VLOOKUP(A20,'gwsa-imputed'!$A$2:$D$300,2,FALSE)</f>
        <v>#N/A</v>
      </c>
      <c r="C20" s="6" t="e">
        <f>VLOOKUP($A20,'gwsa-imputed'!$A$2:$D$300,3,FALSE)</f>
        <v>#N/A</v>
      </c>
      <c r="D20" s="6" t="e">
        <f>VLOOKUP($A20,'gwsa-imputed'!$A$2:$D$300,4,FALSE)</f>
        <v>#N/A</v>
      </c>
    </row>
    <row r="21" spans="1:4" x14ac:dyDescent="0.2">
      <c r="A21" s="5">
        <f t="shared" si="0"/>
        <v>44805</v>
      </c>
      <c r="B21" s="6" t="e">
        <f>VLOOKUP(A21,'gwsa-imputed'!$A$2:$D$300,2,FALSE)</f>
        <v>#N/A</v>
      </c>
      <c r="C21" s="6" t="e">
        <f>VLOOKUP($A21,'gwsa-imputed'!$A$2:$D$300,3,FALSE)</f>
        <v>#N/A</v>
      </c>
      <c r="D21" s="6" t="e">
        <f>VLOOKUP($A21,'gwsa-imputed'!$A$2:$D$300,4,FALSE)</f>
        <v>#N/A</v>
      </c>
    </row>
    <row r="22" spans="1:4" x14ac:dyDescent="0.2">
      <c r="A22" s="5">
        <f t="shared" si="0"/>
        <v>44835</v>
      </c>
      <c r="B22" s="6" t="e">
        <f>VLOOKUP(A22,'gwsa-imputed'!$A$2:$D$300,2,FALSE)</f>
        <v>#N/A</v>
      </c>
      <c r="C22" s="6" t="e">
        <f>VLOOKUP($A22,'gwsa-imputed'!$A$2:$D$300,3,FALSE)</f>
        <v>#N/A</v>
      </c>
      <c r="D22" s="6" t="e">
        <f>VLOOKUP($A22,'gwsa-imputed'!$A$2:$D$300,4,FALSE)</f>
        <v>#N/A</v>
      </c>
    </row>
    <row r="23" spans="1:4" x14ac:dyDescent="0.2">
      <c r="A23" s="5">
        <f t="shared" si="0"/>
        <v>44866</v>
      </c>
      <c r="B23" s="6" t="e">
        <f>VLOOKUP(A23,'gwsa-imputed'!$A$2:$D$300,2,FALSE)</f>
        <v>#N/A</v>
      </c>
      <c r="C23" s="6" t="e">
        <f>VLOOKUP($A23,'gwsa-imputed'!$A$2:$D$300,3,FALSE)</f>
        <v>#N/A</v>
      </c>
      <c r="D23" s="6" t="e">
        <f>VLOOKUP($A23,'gwsa-imputed'!$A$2:$D$300,4,FALSE)</f>
        <v>#N/A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7A1DE-EC32-3743-A52D-18404D6E489E}">
  <sheetPr codeName="Sheet2"/>
  <dimension ref="A1:G23"/>
  <sheetViews>
    <sheetView topLeftCell="B1" zoomScale="139" zoomScaleNormal="139" workbookViewId="0">
      <selection activeCell="T30" sqref="T30"/>
    </sheetView>
  </sheetViews>
  <sheetFormatPr baseColWidth="10" defaultRowHeight="16" x14ac:dyDescent="0.2"/>
  <cols>
    <col min="1" max="4" width="10.83203125" style="4"/>
    <col min="5" max="5" width="5" customWidth="1"/>
    <col min="6" max="6" width="6.6640625" style="4" customWidth="1"/>
    <col min="7" max="7" width="8.1640625" style="4" customWidth="1"/>
  </cols>
  <sheetData>
    <row r="1" spans="1:7" ht="19" x14ac:dyDescent="0.25">
      <c r="A1" s="7" t="s">
        <v>4</v>
      </c>
      <c r="B1" s="7">
        <v>2002</v>
      </c>
      <c r="C1" s="7"/>
      <c r="D1" s="7"/>
    </row>
    <row r="3" spans="1:7" x14ac:dyDescent="0.2">
      <c r="A3" s="3" t="s">
        <v>0</v>
      </c>
      <c r="B3" s="3" t="s">
        <v>2</v>
      </c>
      <c r="C3" s="3" t="s">
        <v>14</v>
      </c>
      <c r="D3" s="3" t="s">
        <v>1</v>
      </c>
    </row>
    <row r="4" spans="1:7" x14ac:dyDescent="0.2">
      <c r="A4" s="5">
        <f>DATE(B1,4,1)</f>
        <v>37347</v>
      </c>
      <c r="B4" s="6">
        <f>VLOOKUP($A4,'gwsa-imputed'!$A$2:$D$300,2,FALSE)</f>
        <v>-4.8250000000000002</v>
      </c>
      <c r="C4" s="6">
        <f>VLOOKUP($A4,'gwsa-imputed'!$A$2:$D$300,3,FALSE)</f>
        <v>-4.8250000000000002</v>
      </c>
      <c r="D4" s="6" t="e">
        <f>VLOOKUP($A4,'gwsa-imputed'!$A$2:$D$300,4,FALSE)</f>
        <v>#N/A</v>
      </c>
    </row>
    <row r="5" spans="1:7" x14ac:dyDescent="0.2">
      <c r="A5" s="5">
        <f>EDATE(A4,1)</f>
        <v>37377</v>
      </c>
      <c r="B5" s="6">
        <f>VLOOKUP(A5,'gwsa-imputed'!$A$2:$D$300,2,FALSE)</f>
        <v>-3.8220000000000001</v>
      </c>
      <c r="C5" s="6">
        <f>VLOOKUP($A5,'gwsa-imputed'!$A$2:$D$300,3,FALSE)</f>
        <v>-3.8220000000000001</v>
      </c>
      <c r="D5" s="6">
        <f>VLOOKUP($A5,'gwsa-imputed'!$A$2:$D$300,4,FALSE)</f>
        <v>-3.8220000000000001</v>
      </c>
      <c r="F5" s="4" t="s">
        <v>7</v>
      </c>
      <c r="G5" s="4">
        <v>-1</v>
      </c>
    </row>
    <row r="6" spans="1:7" x14ac:dyDescent="0.2">
      <c r="A6" s="5">
        <f t="shared" ref="A6:A23" si="0">EDATE(A5,1)</f>
        <v>37408</v>
      </c>
      <c r="B6" s="6">
        <f>VLOOKUP(A6,'gwsa-imputed'!$A$2:$D$300,2,FALSE)</f>
        <v>-1.3744290083881701</v>
      </c>
      <c r="C6" s="6" t="e">
        <f>VLOOKUP($A6,'gwsa-imputed'!$A$2:$D$300,3,FALSE)</f>
        <v>#N/A</v>
      </c>
      <c r="D6" s="6">
        <f>VLOOKUP($A6,'gwsa-imputed'!$A$2:$D$300,4,FALSE)</f>
        <v>-1.3744290083881701</v>
      </c>
      <c r="F6" s="4" t="s">
        <v>5</v>
      </c>
      <c r="G6" s="4">
        <v>-6</v>
      </c>
    </row>
    <row r="7" spans="1:7" x14ac:dyDescent="0.2">
      <c r="A7" s="5">
        <f t="shared" si="0"/>
        <v>37438</v>
      </c>
      <c r="B7" s="6">
        <f>VLOOKUP(A7,'gwsa-imputed'!$A$2:$D$300,2,FALSE)</f>
        <v>-1.5976687533127401</v>
      </c>
      <c r="C7" s="6" t="e">
        <f>VLOOKUP($A7,'gwsa-imputed'!$A$2:$D$300,3,FALSE)</f>
        <v>#N/A</v>
      </c>
      <c r="D7" s="6">
        <f>VLOOKUP($A7,'gwsa-imputed'!$A$2:$D$300,4,FALSE)</f>
        <v>-1.5976687533127401</v>
      </c>
      <c r="F7" s="4" t="s">
        <v>6</v>
      </c>
      <c r="G7" s="4">
        <v>-10</v>
      </c>
    </row>
    <row r="8" spans="1:7" x14ac:dyDescent="0.2">
      <c r="A8" s="5">
        <f t="shared" si="0"/>
        <v>37469</v>
      </c>
      <c r="B8" s="6">
        <f>VLOOKUP(A8,'gwsa-imputed'!$A$2:$D$300,2,FALSE)</f>
        <v>-1.0349999999999999</v>
      </c>
      <c r="C8" s="6">
        <f>VLOOKUP($A8,'gwsa-imputed'!$A$2:$D$300,3,FALSE)</f>
        <v>-1.0349999999999999</v>
      </c>
      <c r="D8" s="6">
        <f>VLOOKUP($A8,'gwsa-imputed'!$A$2:$D$300,4,FALSE)</f>
        <v>-1.0349999999999999</v>
      </c>
    </row>
    <row r="9" spans="1:7" x14ac:dyDescent="0.2">
      <c r="A9" s="5">
        <f t="shared" si="0"/>
        <v>37500</v>
      </c>
      <c r="B9" s="6">
        <f>VLOOKUP(A9,'gwsa-imputed'!$A$2:$D$300,2,FALSE)</f>
        <v>7.8E-2</v>
      </c>
      <c r="C9" s="6">
        <f>VLOOKUP($A9,'gwsa-imputed'!$A$2:$D$300,3,FALSE)</f>
        <v>7.8E-2</v>
      </c>
      <c r="D9" s="6" t="e">
        <f>VLOOKUP($A9,'gwsa-imputed'!$A$2:$D$300,4,FALSE)</f>
        <v>#N/A</v>
      </c>
      <c r="F9" s="4" t="s">
        <v>8</v>
      </c>
      <c r="G9" s="4">
        <f>G5-G6</f>
        <v>5</v>
      </c>
    </row>
    <row r="10" spans="1:7" x14ac:dyDescent="0.2">
      <c r="A10" s="5">
        <f t="shared" si="0"/>
        <v>37530</v>
      </c>
      <c r="B10" s="6">
        <f>VLOOKUP(A10,'gwsa-imputed'!$A$2:$D$300,2,FALSE)</f>
        <v>-0.39100000000000001</v>
      </c>
      <c r="C10" s="6">
        <f>VLOOKUP($A10,'gwsa-imputed'!$A$2:$D$300,3,FALSE)</f>
        <v>-0.39100000000000001</v>
      </c>
      <c r="D10" s="6" t="e">
        <f>VLOOKUP($A10,'gwsa-imputed'!$A$2:$D$300,4,FALSE)</f>
        <v>#N/A</v>
      </c>
      <c r="F10" s="4" t="s">
        <v>9</v>
      </c>
      <c r="G10" s="4">
        <f>G6-G7</f>
        <v>4</v>
      </c>
    </row>
    <row r="11" spans="1:7" x14ac:dyDescent="0.2">
      <c r="A11" s="5">
        <f t="shared" si="0"/>
        <v>37561</v>
      </c>
      <c r="B11" s="6">
        <f>VLOOKUP(A11,'gwsa-imputed'!$A$2:$D$300,2,FALSE)</f>
        <v>-0.48799999999999999</v>
      </c>
      <c r="C11" s="6">
        <f>VLOOKUP($A11,'gwsa-imputed'!$A$2:$D$300,3,FALSE)</f>
        <v>-0.48799999999999999</v>
      </c>
      <c r="D11" s="6" t="e">
        <f>VLOOKUP($A11,'gwsa-imputed'!$A$2:$D$300,4,FALSE)</f>
        <v>#N/A</v>
      </c>
    </row>
    <row r="12" spans="1:7" x14ac:dyDescent="0.2">
      <c r="A12" s="5">
        <f t="shared" si="0"/>
        <v>37591</v>
      </c>
      <c r="B12" s="6">
        <f>VLOOKUP(A12,'gwsa-imputed'!$A$2:$D$300,2,FALSE)</f>
        <v>-2.9510000000000001</v>
      </c>
      <c r="C12" s="6">
        <f>VLOOKUP($A12,'gwsa-imputed'!$A$2:$D$300,3,FALSE)</f>
        <v>-2.9510000000000001</v>
      </c>
      <c r="D12" s="6" t="e">
        <f>VLOOKUP($A12,'gwsa-imputed'!$A$2:$D$300,4,FALSE)</f>
        <v>#N/A</v>
      </c>
      <c r="F12" s="4" t="s">
        <v>10</v>
      </c>
      <c r="G12" s="3">
        <f>G9</f>
        <v>5</v>
      </c>
    </row>
    <row r="13" spans="1:7" x14ac:dyDescent="0.2">
      <c r="A13" s="5">
        <f t="shared" si="0"/>
        <v>37622</v>
      </c>
      <c r="B13" s="6">
        <f>VLOOKUP(A13,'gwsa-imputed'!$A$2:$D$300,2,FALSE)</f>
        <v>-3.5720000000000001</v>
      </c>
      <c r="C13" s="6">
        <f>VLOOKUP($A13,'gwsa-imputed'!$A$2:$D$300,3,FALSE)</f>
        <v>-3.5720000000000001</v>
      </c>
      <c r="D13" s="6" t="e">
        <f>VLOOKUP($A13,'gwsa-imputed'!$A$2:$D$300,4,FALSE)</f>
        <v>#N/A</v>
      </c>
      <c r="F13" s="4" t="s">
        <v>11</v>
      </c>
      <c r="G13" s="3">
        <f>G9+G10</f>
        <v>9</v>
      </c>
    </row>
    <row r="14" spans="1:7" x14ac:dyDescent="0.2">
      <c r="A14" s="5">
        <f t="shared" si="0"/>
        <v>37653</v>
      </c>
      <c r="B14" s="6">
        <f>VLOOKUP(A14,'gwsa-imputed'!$A$2:$D$300,2,FALSE)</f>
        <v>-4.9359999999999999</v>
      </c>
      <c r="C14" s="6">
        <f>VLOOKUP($A14,'gwsa-imputed'!$A$2:$D$300,3,FALSE)</f>
        <v>-4.9359999999999999</v>
      </c>
      <c r="D14" s="6" t="e">
        <f>VLOOKUP($A14,'gwsa-imputed'!$A$2:$D$300,4,FALSE)</f>
        <v>#N/A</v>
      </c>
    </row>
    <row r="15" spans="1:7" x14ac:dyDescent="0.2">
      <c r="A15" s="5">
        <f t="shared" si="0"/>
        <v>37681</v>
      </c>
      <c r="B15" s="6">
        <f>VLOOKUP(A15,'gwsa-imputed'!$A$2:$D$300,2,FALSE)</f>
        <v>-5.0110000000000001</v>
      </c>
      <c r="C15" s="6">
        <f>VLOOKUP($A15,'gwsa-imputed'!$A$2:$D$300,3,FALSE)</f>
        <v>-5.0110000000000001</v>
      </c>
      <c r="D15" s="6" t="e">
        <f>VLOOKUP($A15,'gwsa-imputed'!$A$2:$D$300,4,FALSE)</f>
        <v>#N/A</v>
      </c>
    </row>
    <row r="16" spans="1:7" x14ac:dyDescent="0.2">
      <c r="A16" s="5">
        <f t="shared" si="0"/>
        <v>37712</v>
      </c>
      <c r="B16" s="6">
        <f>VLOOKUP(A16,'gwsa-imputed'!$A$2:$D$300,2,FALSE)</f>
        <v>-5.93</v>
      </c>
      <c r="C16" s="6">
        <f>VLOOKUP($A16,'gwsa-imputed'!$A$2:$D$300,3,FALSE)</f>
        <v>-5.93</v>
      </c>
      <c r="D16" s="6" t="e">
        <f>VLOOKUP($A16,'gwsa-imputed'!$A$2:$D$300,4,FALSE)</f>
        <v>#N/A</v>
      </c>
    </row>
    <row r="17" spans="1:4" x14ac:dyDescent="0.2">
      <c r="A17" s="5">
        <f t="shared" si="0"/>
        <v>37742</v>
      </c>
      <c r="B17" s="6">
        <f>VLOOKUP(A17,'gwsa-imputed'!$A$2:$D$300,2,FALSE)</f>
        <v>-3.6320000000000001</v>
      </c>
      <c r="C17" s="6">
        <f>VLOOKUP($A17,'gwsa-imputed'!$A$2:$D$300,3,FALSE)</f>
        <v>-3.6320000000000001</v>
      </c>
      <c r="D17" s="6">
        <f>VLOOKUP($A17,'gwsa-imputed'!$A$2:$D$300,4,FALSE)</f>
        <v>-3.6320000000000001</v>
      </c>
    </row>
    <row r="18" spans="1:4" x14ac:dyDescent="0.2">
      <c r="A18" s="5">
        <f t="shared" si="0"/>
        <v>37773</v>
      </c>
      <c r="B18" s="6">
        <f>VLOOKUP(A18,'gwsa-imputed'!$A$2:$D$300,2,FALSE)</f>
        <v>-1.57302646052607</v>
      </c>
      <c r="C18" s="6" t="e">
        <f>VLOOKUP($A18,'gwsa-imputed'!$A$2:$D$300,3,FALSE)</f>
        <v>#N/A</v>
      </c>
      <c r="D18" s="6">
        <f>VLOOKUP($A18,'gwsa-imputed'!$A$2:$D$300,4,FALSE)</f>
        <v>-1.57302646052607</v>
      </c>
    </row>
    <row r="19" spans="1:4" x14ac:dyDescent="0.2">
      <c r="A19" s="5">
        <f t="shared" si="0"/>
        <v>37803</v>
      </c>
      <c r="B19" s="6">
        <f>VLOOKUP(A19,'gwsa-imputed'!$A$2:$D$300,2,FALSE)</f>
        <v>-1.9910000000000001</v>
      </c>
      <c r="C19" s="6">
        <f>VLOOKUP($A19,'gwsa-imputed'!$A$2:$D$300,3,FALSE)</f>
        <v>-1.9910000000000001</v>
      </c>
      <c r="D19" s="6">
        <f>VLOOKUP($A19,'gwsa-imputed'!$A$2:$D$300,4,FALSE)</f>
        <v>-1.9910000000000001</v>
      </c>
    </row>
    <row r="20" spans="1:4" x14ac:dyDescent="0.2">
      <c r="A20" s="5">
        <f t="shared" si="0"/>
        <v>37834</v>
      </c>
      <c r="B20" s="6">
        <f>VLOOKUP(A20,'gwsa-imputed'!$A$2:$D$300,2,FALSE)</f>
        <v>-1.8959999999999999</v>
      </c>
      <c r="C20" s="6">
        <f>VLOOKUP($A20,'gwsa-imputed'!$A$2:$D$300,3,FALSE)</f>
        <v>-1.8959999999999999</v>
      </c>
      <c r="D20" s="6" t="e">
        <f>VLOOKUP($A20,'gwsa-imputed'!$A$2:$D$300,4,FALSE)</f>
        <v>#N/A</v>
      </c>
    </row>
    <row r="21" spans="1:4" x14ac:dyDescent="0.2">
      <c r="A21" s="5">
        <f t="shared" si="0"/>
        <v>37865</v>
      </c>
      <c r="B21" s="6">
        <f>VLOOKUP(A21,'gwsa-imputed'!$A$2:$D$300,2,FALSE)</f>
        <v>-0.84399999999999997</v>
      </c>
      <c r="C21" s="6">
        <f>VLOOKUP($A21,'gwsa-imputed'!$A$2:$D$300,3,FALSE)</f>
        <v>-0.84399999999999997</v>
      </c>
      <c r="D21" s="6" t="e">
        <f>VLOOKUP($A21,'gwsa-imputed'!$A$2:$D$300,4,FALSE)</f>
        <v>#N/A</v>
      </c>
    </row>
    <row r="22" spans="1:4" x14ac:dyDescent="0.2">
      <c r="A22" s="5">
        <f t="shared" si="0"/>
        <v>37895</v>
      </c>
      <c r="B22" s="6">
        <f>VLOOKUP(A22,'gwsa-imputed'!$A$2:$D$300,2,FALSE)</f>
        <v>-0.83099999999999996</v>
      </c>
      <c r="C22" s="6">
        <f>VLOOKUP($A22,'gwsa-imputed'!$A$2:$D$300,3,FALSE)</f>
        <v>-0.83099999999999996</v>
      </c>
      <c r="D22" s="6" t="e">
        <f>VLOOKUP($A22,'gwsa-imputed'!$A$2:$D$300,4,FALSE)</f>
        <v>#N/A</v>
      </c>
    </row>
    <row r="23" spans="1:4" x14ac:dyDescent="0.2">
      <c r="A23" s="5">
        <f t="shared" si="0"/>
        <v>37926</v>
      </c>
      <c r="B23" s="6">
        <f>VLOOKUP(A23,'gwsa-imputed'!$A$2:$D$300,2,FALSE)</f>
        <v>-0.81699999999999995</v>
      </c>
      <c r="C23" s="6">
        <f>VLOOKUP($A23,'gwsa-imputed'!$A$2:$D$300,3,FALSE)</f>
        <v>-0.81699999999999995</v>
      </c>
      <c r="D23" s="6" t="e">
        <f>VLOOKUP($A23,'gwsa-imputed'!$A$2:$D$300,4,FALSE)</f>
        <v>#N/A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74A64-9FB1-5341-B7DE-D378C95D3B27}">
  <dimension ref="A1:G23"/>
  <sheetViews>
    <sheetView topLeftCell="B1" zoomScale="139" zoomScaleNormal="139" workbookViewId="0">
      <selection activeCell="G8" sqref="G8"/>
    </sheetView>
  </sheetViews>
  <sheetFormatPr baseColWidth="10" defaultRowHeight="16" x14ac:dyDescent="0.2"/>
  <cols>
    <col min="1" max="4" width="10.83203125" style="4"/>
    <col min="5" max="5" width="5" customWidth="1"/>
    <col min="6" max="6" width="6.6640625" style="4" customWidth="1"/>
    <col min="7" max="7" width="8.1640625" style="4" customWidth="1"/>
  </cols>
  <sheetData>
    <row r="1" spans="1:7" ht="19" x14ac:dyDescent="0.25">
      <c r="A1" s="7" t="s">
        <v>4</v>
      </c>
      <c r="B1" s="7">
        <v>2003</v>
      </c>
      <c r="C1" s="7"/>
      <c r="D1" s="7"/>
    </row>
    <row r="3" spans="1:7" x14ac:dyDescent="0.2">
      <c r="A3" s="3" t="s">
        <v>0</v>
      </c>
      <c r="B3" s="3" t="s">
        <v>2</v>
      </c>
      <c r="C3" s="3" t="s">
        <v>14</v>
      </c>
      <c r="D3" s="3" t="s">
        <v>1</v>
      </c>
    </row>
    <row r="4" spans="1:7" x14ac:dyDescent="0.2">
      <c r="A4" s="5">
        <f>DATE(B1,4,1)</f>
        <v>37712</v>
      </c>
      <c r="B4" s="6">
        <f>VLOOKUP($A4,'gwsa-imputed'!$A$2:$D$300,2,FALSE)</f>
        <v>-5.93</v>
      </c>
      <c r="C4" s="6">
        <f>VLOOKUP($A4,'gwsa-imputed'!$A$2:$D$300,3,FALSE)</f>
        <v>-5.93</v>
      </c>
      <c r="D4" s="6" t="e">
        <f>VLOOKUP($A4,'gwsa-imputed'!$A$2:$D$300,4,FALSE)</f>
        <v>#N/A</v>
      </c>
    </row>
    <row r="5" spans="1:7" x14ac:dyDescent="0.2">
      <c r="A5" s="5">
        <f>EDATE(A4,1)</f>
        <v>37742</v>
      </c>
      <c r="B5" s="6">
        <f>VLOOKUP(A5,'gwsa-imputed'!$A$2:$D$300,2,FALSE)</f>
        <v>-3.6320000000000001</v>
      </c>
      <c r="C5" s="6">
        <f>VLOOKUP($A5,'gwsa-imputed'!$A$2:$D$300,3,FALSE)</f>
        <v>-3.6320000000000001</v>
      </c>
      <c r="D5" s="6">
        <f>VLOOKUP($A5,'gwsa-imputed'!$A$2:$D$300,4,FALSE)</f>
        <v>-3.6320000000000001</v>
      </c>
      <c r="F5" s="4" t="s">
        <v>7</v>
      </c>
      <c r="G5" s="4">
        <v>-1</v>
      </c>
    </row>
    <row r="6" spans="1:7" x14ac:dyDescent="0.2">
      <c r="A6" s="5">
        <f t="shared" ref="A6:A23" si="0">EDATE(A5,1)</f>
        <v>37773</v>
      </c>
      <c r="B6" s="6">
        <f>VLOOKUP(A6,'gwsa-imputed'!$A$2:$D$300,2,FALSE)</f>
        <v>-1.57302646052607</v>
      </c>
      <c r="C6" s="6" t="e">
        <f>VLOOKUP($A6,'gwsa-imputed'!$A$2:$D$300,3,FALSE)</f>
        <v>#N/A</v>
      </c>
      <c r="D6" s="6">
        <f>VLOOKUP($A6,'gwsa-imputed'!$A$2:$D$300,4,FALSE)</f>
        <v>-1.57302646052607</v>
      </c>
      <c r="F6" s="4" t="s">
        <v>5</v>
      </c>
      <c r="G6" s="4">
        <v>-8</v>
      </c>
    </row>
    <row r="7" spans="1:7" x14ac:dyDescent="0.2">
      <c r="A7" s="5">
        <f t="shared" si="0"/>
        <v>37803</v>
      </c>
      <c r="B7" s="6">
        <f>VLOOKUP(A7,'gwsa-imputed'!$A$2:$D$300,2,FALSE)</f>
        <v>-1.9910000000000001</v>
      </c>
      <c r="C7" s="6">
        <f>VLOOKUP($A7,'gwsa-imputed'!$A$2:$D$300,3,FALSE)</f>
        <v>-1.9910000000000001</v>
      </c>
      <c r="D7" s="6">
        <f>VLOOKUP($A7,'gwsa-imputed'!$A$2:$D$300,4,FALSE)</f>
        <v>-1.9910000000000001</v>
      </c>
      <c r="F7" s="4" t="s">
        <v>6</v>
      </c>
      <c r="G7" s="4">
        <v>-16</v>
      </c>
    </row>
    <row r="8" spans="1:7" x14ac:dyDescent="0.2">
      <c r="A8" s="5">
        <f t="shared" si="0"/>
        <v>37834</v>
      </c>
      <c r="B8" s="6">
        <f>VLOOKUP(A8,'gwsa-imputed'!$A$2:$D$300,2,FALSE)</f>
        <v>-1.8959999999999999</v>
      </c>
      <c r="C8" s="6">
        <f>VLOOKUP($A8,'gwsa-imputed'!$A$2:$D$300,3,FALSE)</f>
        <v>-1.8959999999999999</v>
      </c>
      <c r="D8" s="6" t="e">
        <f>VLOOKUP($A8,'gwsa-imputed'!$A$2:$D$300,4,FALSE)</f>
        <v>#N/A</v>
      </c>
    </row>
    <row r="9" spans="1:7" x14ac:dyDescent="0.2">
      <c r="A9" s="5">
        <f t="shared" si="0"/>
        <v>37865</v>
      </c>
      <c r="B9" s="6">
        <f>VLOOKUP(A9,'gwsa-imputed'!$A$2:$D$300,2,FALSE)</f>
        <v>-0.84399999999999997</v>
      </c>
      <c r="C9" s="6">
        <f>VLOOKUP($A9,'gwsa-imputed'!$A$2:$D$300,3,FALSE)</f>
        <v>-0.84399999999999997</v>
      </c>
      <c r="D9" s="6" t="e">
        <f>VLOOKUP($A9,'gwsa-imputed'!$A$2:$D$300,4,FALSE)</f>
        <v>#N/A</v>
      </c>
      <c r="F9" s="4" t="s">
        <v>8</v>
      </c>
      <c r="G9" s="4">
        <f>G5-G6</f>
        <v>7</v>
      </c>
    </row>
    <row r="10" spans="1:7" x14ac:dyDescent="0.2">
      <c r="A10" s="5">
        <f t="shared" si="0"/>
        <v>37895</v>
      </c>
      <c r="B10" s="6">
        <f>VLOOKUP(A10,'gwsa-imputed'!$A$2:$D$300,2,FALSE)</f>
        <v>-0.83099999999999996</v>
      </c>
      <c r="C10" s="6">
        <f>VLOOKUP($A10,'gwsa-imputed'!$A$2:$D$300,3,FALSE)</f>
        <v>-0.83099999999999996</v>
      </c>
      <c r="D10" s="6" t="e">
        <f>VLOOKUP($A10,'gwsa-imputed'!$A$2:$D$300,4,FALSE)</f>
        <v>#N/A</v>
      </c>
      <c r="F10" s="4" t="s">
        <v>9</v>
      </c>
      <c r="G10" s="4">
        <f>G6-G7</f>
        <v>8</v>
      </c>
    </row>
    <row r="11" spans="1:7" x14ac:dyDescent="0.2">
      <c r="A11" s="5">
        <f t="shared" si="0"/>
        <v>37926</v>
      </c>
      <c r="B11" s="6">
        <f>VLOOKUP(A11,'gwsa-imputed'!$A$2:$D$300,2,FALSE)</f>
        <v>-0.81699999999999995</v>
      </c>
      <c r="C11" s="6">
        <f>VLOOKUP($A11,'gwsa-imputed'!$A$2:$D$300,3,FALSE)</f>
        <v>-0.81699999999999995</v>
      </c>
      <c r="D11" s="6" t="e">
        <f>VLOOKUP($A11,'gwsa-imputed'!$A$2:$D$300,4,FALSE)</f>
        <v>#N/A</v>
      </c>
    </row>
    <row r="12" spans="1:7" x14ac:dyDescent="0.2">
      <c r="A12" s="5">
        <f t="shared" si="0"/>
        <v>37956</v>
      </c>
      <c r="B12" s="6">
        <f>VLOOKUP(A12,'gwsa-imputed'!$A$2:$D$300,2,FALSE)</f>
        <v>-3.008</v>
      </c>
      <c r="C12" s="6">
        <f>VLOOKUP($A12,'gwsa-imputed'!$A$2:$D$300,3,FALSE)</f>
        <v>-3.008</v>
      </c>
      <c r="D12" s="6" t="e">
        <f>VLOOKUP($A12,'gwsa-imputed'!$A$2:$D$300,4,FALSE)</f>
        <v>#N/A</v>
      </c>
      <c r="F12" s="4" t="s">
        <v>10</v>
      </c>
      <c r="G12" s="3">
        <f>G9</f>
        <v>7</v>
      </c>
    </row>
    <row r="13" spans="1:7" x14ac:dyDescent="0.2">
      <c r="A13" s="5">
        <f t="shared" si="0"/>
        <v>37987</v>
      </c>
      <c r="B13" s="6">
        <f>VLOOKUP(A13,'gwsa-imputed'!$A$2:$D$300,2,FALSE)</f>
        <v>-5.4130000000000003</v>
      </c>
      <c r="C13" s="6">
        <f>VLOOKUP($A13,'gwsa-imputed'!$A$2:$D$300,3,FALSE)</f>
        <v>-5.4130000000000003</v>
      </c>
      <c r="D13" s="6" t="e">
        <f>VLOOKUP($A13,'gwsa-imputed'!$A$2:$D$300,4,FALSE)</f>
        <v>#N/A</v>
      </c>
      <c r="F13" s="4" t="s">
        <v>11</v>
      </c>
      <c r="G13" s="3">
        <f>G9+G10</f>
        <v>15</v>
      </c>
    </row>
    <row r="14" spans="1:7" x14ac:dyDescent="0.2">
      <c r="A14" s="5">
        <f t="shared" si="0"/>
        <v>38018</v>
      </c>
      <c r="B14" s="6">
        <f>VLOOKUP(A14,'gwsa-imputed'!$A$2:$D$300,2,FALSE)</f>
        <v>-7.9160000000000004</v>
      </c>
      <c r="C14" s="6">
        <f>VLOOKUP($A14,'gwsa-imputed'!$A$2:$D$300,3,FALSE)</f>
        <v>-7.9160000000000004</v>
      </c>
      <c r="D14" s="6" t="e">
        <f>VLOOKUP($A14,'gwsa-imputed'!$A$2:$D$300,4,FALSE)</f>
        <v>#N/A</v>
      </c>
    </row>
    <row r="15" spans="1:7" x14ac:dyDescent="0.2">
      <c r="A15" s="5">
        <f t="shared" si="0"/>
        <v>38047</v>
      </c>
      <c r="B15" s="6">
        <f>VLOOKUP(A15,'gwsa-imputed'!$A$2:$D$300,2,FALSE)</f>
        <v>-5.5670000000000002</v>
      </c>
      <c r="C15" s="6">
        <f>VLOOKUP($A15,'gwsa-imputed'!$A$2:$D$300,3,FALSE)</f>
        <v>-5.5670000000000002</v>
      </c>
      <c r="D15" s="6" t="e">
        <f>VLOOKUP($A15,'gwsa-imputed'!$A$2:$D$300,4,FALSE)</f>
        <v>#N/A</v>
      </c>
    </row>
    <row r="16" spans="1:7" x14ac:dyDescent="0.2">
      <c r="A16" s="5">
        <f t="shared" si="0"/>
        <v>38078</v>
      </c>
      <c r="B16" s="6">
        <f>VLOOKUP(A16,'gwsa-imputed'!$A$2:$D$300,2,FALSE)</f>
        <v>-3.7570000000000001</v>
      </c>
      <c r="C16" s="6">
        <f>VLOOKUP($A16,'gwsa-imputed'!$A$2:$D$300,3,FALSE)</f>
        <v>-3.7570000000000001</v>
      </c>
      <c r="D16" s="6" t="e">
        <f>VLOOKUP($A16,'gwsa-imputed'!$A$2:$D$300,4,FALSE)</f>
        <v>#N/A</v>
      </c>
    </row>
    <row r="17" spans="1:4" x14ac:dyDescent="0.2">
      <c r="A17" s="5">
        <f t="shared" si="0"/>
        <v>38108</v>
      </c>
      <c r="B17" s="6">
        <f>VLOOKUP(A17,'gwsa-imputed'!$A$2:$D$300,2,FALSE)</f>
        <v>-2.7450000000000001</v>
      </c>
      <c r="C17" s="6">
        <f>VLOOKUP($A17,'gwsa-imputed'!$A$2:$D$300,3,FALSE)</f>
        <v>-2.7450000000000001</v>
      </c>
      <c r="D17" s="6" t="e">
        <f>VLOOKUP($A17,'gwsa-imputed'!$A$2:$D$300,4,FALSE)</f>
        <v>#N/A</v>
      </c>
    </row>
    <row r="18" spans="1:4" x14ac:dyDescent="0.2">
      <c r="A18" s="5">
        <f t="shared" si="0"/>
        <v>38139</v>
      </c>
      <c r="B18" s="6">
        <f>VLOOKUP(A18,'gwsa-imputed'!$A$2:$D$300,2,FALSE)</f>
        <v>-1.7410000000000001</v>
      </c>
      <c r="C18" s="6">
        <f>VLOOKUP($A18,'gwsa-imputed'!$A$2:$D$300,3,FALSE)</f>
        <v>-1.7410000000000001</v>
      </c>
      <c r="D18" s="6" t="e">
        <f>VLOOKUP($A18,'gwsa-imputed'!$A$2:$D$300,4,FALSE)</f>
        <v>#N/A</v>
      </c>
    </row>
    <row r="19" spans="1:4" x14ac:dyDescent="0.2">
      <c r="A19" s="5">
        <f t="shared" si="0"/>
        <v>38169</v>
      </c>
      <c r="B19" s="6">
        <f>VLOOKUP(A19,'gwsa-imputed'!$A$2:$D$300,2,FALSE)</f>
        <v>-1.9950000000000001</v>
      </c>
      <c r="C19" s="6">
        <f>VLOOKUP($A19,'gwsa-imputed'!$A$2:$D$300,3,FALSE)</f>
        <v>-1.9950000000000001</v>
      </c>
      <c r="D19" s="6" t="e">
        <f>VLOOKUP($A19,'gwsa-imputed'!$A$2:$D$300,4,FALSE)</f>
        <v>#N/A</v>
      </c>
    </row>
    <row r="20" spans="1:4" x14ac:dyDescent="0.2">
      <c r="A20" s="5">
        <f t="shared" si="0"/>
        <v>38200</v>
      </c>
      <c r="B20" s="6">
        <f>VLOOKUP(A20,'gwsa-imputed'!$A$2:$D$300,2,FALSE)</f>
        <v>-0.77400000000000002</v>
      </c>
      <c r="C20" s="6">
        <f>VLOOKUP($A20,'gwsa-imputed'!$A$2:$D$300,3,FALSE)</f>
        <v>-0.77400000000000002</v>
      </c>
      <c r="D20" s="6" t="e">
        <f>VLOOKUP($A20,'gwsa-imputed'!$A$2:$D$300,4,FALSE)</f>
        <v>#N/A</v>
      </c>
    </row>
    <row r="21" spans="1:4" x14ac:dyDescent="0.2">
      <c r="A21" s="5">
        <f t="shared" si="0"/>
        <v>38231</v>
      </c>
      <c r="B21" s="6">
        <f>VLOOKUP(A21,'gwsa-imputed'!$A$2:$D$300,2,FALSE)</f>
        <v>-0.49199999999999999</v>
      </c>
      <c r="C21" s="6">
        <f>VLOOKUP($A21,'gwsa-imputed'!$A$2:$D$300,3,FALSE)</f>
        <v>-0.49199999999999999</v>
      </c>
      <c r="D21" s="6" t="e">
        <f>VLOOKUP($A21,'gwsa-imputed'!$A$2:$D$300,4,FALSE)</f>
        <v>#N/A</v>
      </c>
    </row>
    <row r="22" spans="1:4" x14ac:dyDescent="0.2">
      <c r="A22" s="5">
        <f t="shared" si="0"/>
        <v>38261</v>
      </c>
      <c r="B22" s="6">
        <f>VLOOKUP(A22,'gwsa-imputed'!$A$2:$D$300,2,FALSE)</f>
        <v>0.443</v>
      </c>
      <c r="C22" s="6">
        <f>VLOOKUP($A22,'gwsa-imputed'!$A$2:$D$300,3,FALSE)</f>
        <v>0.443</v>
      </c>
      <c r="D22" s="6" t="e">
        <f>VLOOKUP($A22,'gwsa-imputed'!$A$2:$D$300,4,FALSE)</f>
        <v>#N/A</v>
      </c>
    </row>
    <row r="23" spans="1:4" x14ac:dyDescent="0.2">
      <c r="A23" s="5">
        <f t="shared" si="0"/>
        <v>38292</v>
      </c>
      <c r="B23" s="6">
        <f>VLOOKUP(A23,'gwsa-imputed'!$A$2:$D$300,2,FALSE)</f>
        <v>-3.169</v>
      </c>
      <c r="C23" s="6">
        <f>VLOOKUP($A23,'gwsa-imputed'!$A$2:$D$300,3,FALSE)</f>
        <v>-3.169</v>
      </c>
      <c r="D23" s="6" t="e">
        <f>VLOOKUP($A23,'gwsa-imputed'!$A$2:$D$300,4,FALSE)</f>
        <v>#N/A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AA971-4093-DA40-9799-FA415E338BAC}">
  <dimension ref="A1:G23"/>
  <sheetViews>
    <sheetView topLeftCell="B1" zoomScale="139" zoomScaleNormal="139" workbookViewId="0">
      <selection activeCell="G8" sqref="G8"/>
    </sheetView>
  </sheetViews>
  <sheetFormatPr baseColWidth="10" defaultRowHeight="16" x14ac:dyDescent="0.2"/>
  <cols>
    <col min="1" max="4" width="10.83203125" style="4"/>
    <col min="5" max="5" width="5" customWidth="1"/>
    <col min="6" max="6" width="6.6640625" style="4" customWidth="1"/>
    <col min="7" max="7" width="8.1640625" style="4" customWidth="1"/>
  </cols>
  <sheetData>
    <row r="1" spans="1:7" ht="19" x14ac:dyDescent="0.25">
      <c r="A1" s="7" t="s">
        <v>4</v>
      </c>
      <c r="B1" s="7">
        <v>2004</v>
      </c>
      <c r="C1" s="7"/>
      <c r="D1" s="7"/>
    </row>
    <row r="3" spans="1:7" x14ac:dyDescent="0.2">
      <c r="A3" s="3" t="s">
        <v>0</v>
      </c>
      <c r="B3" s="3" t="s">
        <v>2</v>
      </c>
      <c r="C3" s="3" t="s">
        <v>14</v>
      </c>
      <c r="D3" s="3" t="s">
        <v>1</v>
      </c>
    </row>
    <row r="4" spans="1:7" x14ac:dyDescent="0.2">
      <c r="A4" s="5">
        <f>DATE(B1,4,1)</f>
        <v>38078</v>
      </c>
      <c r="B4" s="6">
        <f>VLOOKUP($A4,'gwsa-imputed'!$A$2:$D$300,2,FALSE)</f>
        <v>-3.7570000000000001</v>
      </c>
      <c r="C4" s="6">
        <f>VLOOKUP($A4,'gwsa-imputed'!$A$2:$D$300,3,FALSE)</f>
        <v>-3.7570000000000001</v>
      </c>
      <c r="D4" s="6" t="e">
        <f>VLOOKUP($A4,'gwsa-imputed'!$A$2:$D$300,4,FALSE)</f>
        <v>#N/A</v>
      </c>
    </row>
    <row r="5" spans="1:7" x14ac:dyDescent="0.2">
      <c r="A5" s="5">
        <f>EDATE(A4,1)</f>
        <v>38108</v>
      </c>
      <c r="B5" s="6">
        <f>VLOOKUP(A5,'gwsa-imputed'!$A$2:$D$300,2,FALSE)</f>
        <v>-2.7450000000000001</v>
      </c>
      <c r="C5" s="6">
        <f>VLOOKUP($A5,'gwsa-imputed'!$A$2:$D$300,3,FALSE)</f>
        <v>-2.7450000000000001</v>
      </c>
      <c r="D5" s="6" t="e">
        <f>VLOOKUP($A5,'gwsa-imputed'!$A$2:$D$300,4,FALSE)</f>
        <v>#N/A</v>
      </c>
      <c r="F5" s="4" t="s">
        <v>7</v>
      </c>
      <c r="G5" s="4">
        <v>-1</v>
      </c>
    </row>
    <row r="6" spans="1:7" x14ac:dyDescent="0.2">
      <c r="A6" s="5">
        <f t="shared" ref="A6:A23" si="0">EDATE(A5,1)</f>
        <v>38139</v>
      </c>
      <c r="B6" s="6">
        <f>VLOOKUP(A6,'gwsa-imputed'!$A$2:$D$300,2,FALSE)</f>
        <v>-1.7410000000000001</v>
      </c>
      <c r="C6" s="6">
        <f>VLOOKUP($A6,'gwsa-imputed'!$A$2:$D$300,3,FALSE)</f>
        <v>-1.7410000000000001</v>
      </c>
      <c r="D6" s="6" t="e">
        <f>VLOOKUP($A6,'gwsa-imputed'!$A$2:$D$300,4,FALSE)</f>
        <v>#N/A</v>
      </c>
      <c r="F6" s="4" t="s">
        <v>5</v>
      </c>
      <c r="G6" s="4">
        <v>-6.5</v>
      </c>
    </row>
    <row r="7" spans="1:7" x14ac:dyDescent="0.2">
      <c r="A7" s="5">
        <f t="shared" si="0"/>
        <v>38169</v>
      </c>
      <c r="B7" s="6">
        <f>VLOOKUP(A7,'gwsa-imputed'!$A$2:$D$300,2,FALSE)</f>
        <v>-1.9950000000000001</v>
      </c>
      <c r="C7" s="6">
        <f>VLOOKUP($A7,'gwsa-imputed'!$A$2:$D$300,3,FALSE)</f>
        <v>-1.9950000000000001</v>
      </c>
      <c r="D7" s="6" t="e">
        <f>VLOOKUP($A7,'gwsa-imputed'!$A$2:$D$300,4,FALSE)</f>
        <v>#N/A</v>
      </c>
      <c r="F7" s="4" t="s">
        <v>6</v>
      </c>
      <c r="G7" s="4">
        <v>-16</v>
      </c>
    </row>
    <row r="8" spans="1:7" x14ac:dyDescent="0.2">
      <c r="A8" s="5">
        <f t="shared" si="0"/>
        <v>38200</v>
      </c>
      <c r="B8" s="6">
        <f>VLOOKUP(A8,'gwsa-imputed'!$A$2:$D$300,2,FALSE)</f>
        <v>-0.77400000000000002</v>
      </c>
      <c r="C8" s="6">
        <f>VLOOKUP($A8,'gwsa-imputed'!$A$2:$D$300,3,FALSE)</f>
        <v>-0.77400000000000002</v>
      </c>
      <c r="D8" s="6" t="e">
        <f>VLOOKUP($A8,'gwsa-imputed'!$A$2:$D$300,4,FALSE)</f>
        <v>#N/A</v>
      </c>
    </row>
    <row r="9" spans="1:7" x14ac:dyDescent="0.2">
      <c r="A9" s="5">
        <f t="shared" si="0"/>
        <v>38231</v>
      </c>
      <c r="B9" s="6">
        <f>VLOOKUP(A9,'gwsa-imputed'!$A$2:$D$300,2,FALSE)</f>
        <v>-0.49199999999999999</v>
      </c>
      <c r="C9" s="6">
        <f>VLOOKUP($A9,'gwsa-imputed'!$A$2:$D$300,3,FALSE)</f>
        <v>-0.49199999999999999</v>
      </c>
      <c r="D9" s="6" t="e">
        <f>VLOOKUP($A9,'gwsa-imputed'!$A$2:$D$300,4,FALSE)</f>
        <v>#N/A</v>
      </c>
      <c r="F9" s="4" t="s">
        <v>8</v>
      </c>
      <c r="G9" s="4">
        <f>G5-G6</f>
        <v>5.5</v>
      </c>
    </row>
    <row r="10" spans="1:7" x14ac:dyDescent="0.2">
      <c r="A10" s="5">
        <f t="shared" si="0"/>
        <v>38261</v>
      </c>
      <c r="B10" s="6">
        <f>VLOOKUP(A10,'gwsa-imputed'!$A$2:$D$300,2,FALSE)</f>
        <v>0.443</v>
      </c>
      <c r="C10" s="6">
        <f>VLOOKUP($A10,'gwsa-imputed'!$A$2:$D$300,3,FALSE)</f>
        <v>0.443</v>
      </c>
      <c r="D10" s="6" t="e">
        <f>VLOOKUP($A10,'gwsa-imputed'!$A$2:$D$300,4,FALSE)</f>
        <v>#N/A</v>
      </c>
      <c r="F10" s="4" t="s">
        <v>9</v>
      </c>
      <c r="G10" s="4">
        <f>G6-G7</f>
        <v>9.5</v>
      </c>
    </row>
    <row r="11" spans="1:7" x14ac:dyDescent="0.2">
      <c r="A11" s="5">
        <f t="shared" si="0"/>
        <v>38292</v>
      </c>
      <c r="B11" s="6">
        <f>VLOOKUP(A11,'gwsa-imputed'!$A$2:$D$300,2,FALSE)</f>
        <v>-3.169</v>
      </c>
      <c r="C11" s="6">
        <f>VLOOKUP($A11,'gwsa-imputed'!$A$2:$D$300,3,FALSE)</f>
        <v>-3.169</v>
      </c>
      <c r="D11" s="6" t="e">
        <f>VLOOKUP($A11,'gwsa-imputed'!$A$2:$D$300,4,FALSE)</f>
        <v>#N/A</v>
      </c>
    </row>
    <row r="12" spans="1:7" x14ac:dyDescent="0.2">
      <c r="A12" s="5">
        <f t="shared" si="0"/>
        <v>38322</v>
      </c>
      <c r="B12" s="6">
        <f>VLOOKUP(A12,'gwsa-imputed'!$A$2:$D$300,2,FALSE)</f>
        <v>-5.98</v>
      </c>
      <c r="C12" s="6">
        <f>VLOOKUP($A12,'gwsa-imputed'!$A$2:$D$300,3,FALSE)</f>
        <v>-5.98</v>
      </c>
      <c r="D12" s="6" t="e">
        <f>VLOOKUP($A12,'gwsa-imputed'!$A$2:$D$300,4,FALSE)</f>
        <v>#N/A</v>
      </c>
      <c r="F12" s="4" t="s">
        <v>10</v>
      </c>
      <c r="G12" s="3">
        <f>G9</f>
        <v>5.5</v>
      </c>
    </row>
    <row r="13" spans="1:7" x14ac:dyDescent="0.2">
      <c r="A13" s="5">
        <f t="shared" si="0"/>
        <v>38353</v>
      </c>
      <c r="B13" s="6">
        <f>VLOOKUP(A13,'gwsa-imputed'!$A$2:$D$300,2,FALSE)</f>
        <v>-6.5449999999999999</v>
      </c>
      <c r="C13" s="6">
        <f>VLOOKUP($A13,'gwsa-imputed'!$A$2:$D$300,3,FALSE)</f>
        <v>-6.5449999999999999</v>
      </c>
      <c r="D13" s="6" t="e">
        <f>VLOOKUP($A13,'gwsa-imputed'!$A$2:$D$300,4,FALSE)</f>
        <v>#N/A</v>
      </c>
      <c r="F13" s="4" t="s">
        <v>11</v>
      </c>
      <c r="G13" s="3">
        <f>G9+G10</f>
        <v>15</v>
      </c>
    </row>
    <row r="14" spans="1:7" x14ac:dyDescent="0.2">
      <c r="A14" s="5">
        <f t="shared" si="0"/>
        <v>38384</v>
      </c>
      <c r="B14" s="6">
        <f>VLOOKUP(A14,'gwsa-imputed'!$A$2:$D$300,2,FALSE)</f>
        <v>-6.202</v>
      </c>
      <c r="C14" s="6">
        <f>VLOOKUP($A14,'gwsa-imputed'!$A$2:$D$300,3,FALSE)</f>
        <v>-6.202</v>
      </c>
      <c r="D14" s="6" t="e">
        <f>VLOOKUP($A14,'gwsa-imputed'!$A$2:$D$300,4,FALSE)</f>
        <v>#N/A</v>
      </c>
    </row>
    <row r="15" spans="1:7" x14ac:dyDescent="0.2">
      <c r="A15" s="5">
        <f t="shared" si="0"/>
        <v>38412</v>
      </c>
      <c r="B15" s="6">
        <f>VLOOKUP(A15,'gwsa-imputed'!$A$2:$D$300,2,FALSE)</f>
        <v>-5.6890000000000001</v>
      </c>
      <c r="C15" s="6">
        <f>VLOOKUP($A15,'gwsa-imputed'!$A$2:$D$300,3,FALSE)</f>
        <v>-5.6890000000000001</v>
      </c>
      <c r="D15" s="6" t="e">
        <f>VLOOKUP($A15,'gwsa-imputed'!$A$2:$D$300,4,FALSE)</f>
        <v>#N/A</v>
      </c>
    </row>
    <row r="16" spans="1:7" x14ac:dyDescent="0.2">
      <c r="A16" s="5">
        <f t="shared" si="0"/>
        <v>38443</v>
      </c>
      <c r="B16" s="6">
        <f>VLOOKUP(A16,'gwsa-imputed'!$A$2:$D$300,2,FALSE)</f>
        <v>-3.3330000000000002</v>
      </c>
      <c r="C16" s="6">
        <f>VLOOKUP($A16,'gwsa-imputed'!$A$2:$D$300,3,FALSE)</f>
        <v>-3.3330000000000002</v>
      </c>
      <c r="D16" s="6" t="e">
        <f>VLOOKUP($A16,'gwsa-imputed'!$A$2:$D$300,4,FALSE)</f>
        <v>#N/A</v>
      </c>
    </row>
    <row r="17" spans="1:4" x14ac:dyDescent="0.2">
      <c r="A17" s="5">
        <f t="shared" si="0"/>
        <v>38473</v>
      </c>
      <c r="B17" s="6">
        <f>VLOOKUP(A17,'gwsa-imputed'!$A$2:$D$300,2,FALSE)</f>
        <v>-2.6459999999999999</v>
      </c>
      <c r="C17" s="6">
        <f>VLOOKUP($A17,'gwsa-imputed'!$A$2:$D$300,3,FALSE)</f>
        <v>-2.6459999999999999</v>
      </c>
      <c r="D17" s="6" t="e">
        <f>VLOOKUP($A17,'gwsa-imputed'!$A$2:$D$300,4,FALSE)</f>
        <v>#N/A</v>
      </c>
    </row>
    <row r="18" spans="1:4" x14ac:dyDescent="0.2">
      <c r="A18" s="5">
        <f t="shared" si="0"/>
        <v>38504</v>
      </c>
      <c r="B18" s="6">
        <f>VLOOKUP(A18,'gwsa-imputed'!$A$2:$D$300,2,FALSE)</f>
        <v>-1.784</v>
      </c>
      <c r="C18" s="6">
        <f>VLOOKUP($A18,'gwsa-imputed'!$A$2:$D$300,3,FALSE)</f>
        <v>-1.784</v>
      </c>
      <c r="D18" s="6" t="e">
        <f>VLOOKUP($A18,'gwsa-imputed'!$A$2:$D$300,4,FALSE)</f>
        <v>#N/A</v>
      </c>
    </row>
    <row r="19" spans="1:4" x14ac:dyDescent="0.2">
      <c r="A19" s="5">
        <f t="shared" si="0"/>
        <v>38534</v>
      </c>
      <c r="B19" s="6">
        <f>VLOOKUP(A19,'gwsa-imputed'!$A$2:$D$300,2,FALSE)</f>
        <v>-1.319</v>
      </c>
      <c r="C19" s="6">
        <f>VLOOKUP($A19,'gwsa-imputed'!$A$2:$D$300,3,FALSE)</f>
        <v>-1.319</v>
      </c>
      <c r="D19" s="6" t="e">
        <f>VLOOKUP($A19,'gwsa-imputed'!$A$2:$D$300,4,FALSE)</f>
        <v>#N/A</v>
      </c>
    </row>
    <row r="20" spans="1:4" x14ac:dyDescent="0.2">
      <c r="A20" s="5">
        <f t="shared" si="0"/>
        <v>38565</v>
      </c>
      <c r="B20" s="6">
        <f>VLOOKUP(A20,'gwsa-imputed'!$A$2:$D$300,2,FALSE)</f>
        <v>-0.88</v>
      </c>
      <c r="C20" s="6">
        <f>VLOOKUP($A20,'gwsa-imputed'!$A$2:$D$300,3,FALSE)</f>
        <v>-0.88</v>
      </c>
      <c r="D20" s="6" t="e">
        <f>VLOOKUP($A20,'gwsa-imputed'!$A$2:$D$300,4,FALSE)</f>
        <v>#N/A</v>
      </c>
    </row>
    <row r="21" spans="1:4" x14ac:dyDescent="0.2">
      <c r="A21" s="5">
        <f t="shared" si="0"/>
        <v>38596</v>
      </c>
      <c r="B21" s="6">
        <f>VLOOKUP(A21,'gwsa-imputed'!$A$2:$D$300,2,FALSE)</f>
        <v>-0.435</v>
      </c>
      <c r="C21" s="6">
        <f>VLOOKUP($A21,'gwsa-imputed'!$A$2:$D$300,3,FALSE)</f>
        <v>-0.435</v>
      </c>
      <c r="D21" s="6" t="e">
        <f>VLOOKUP($A21,'gwsa-imputed'!$A$2:$D$300,4,FALSE)</f>
        <v>#N/A</v>
      </c>
    </row>
    <row r="22" spans="1:4" x14ac:dyDescent="0.2">
      <c r="A22" s="5">
        <f t="shared" si="0"/>
        <v>38626</v>
      </c>
      <c r="B22" s="6">
        <f>VLOOKUP(A22,'gwsa-imputed'!$A$2:$D$300,2,FALSE)</f>
        <v>-0.40100000000000002</v>
      </c>
      <c r="C22" s="6">
        <f>VLOOKUP($A22,'gwsa-imputed'!$A$2:$D$300,3,FALSE)</f>
        <v>-0.40100000000000002</v>
      </c>
      <c r="D22" s="6" t="e">
        <f>VLOOKUP($A22,'gwsa-imputed'!$A$2:$D$300,4,FALSE)</f>
        <v>#N/A</v>
      </c>
    </row>
    <row r="23" spans="1:4" x14ac:dyDescent="0.2">
      <c r="A23" s="5">
        <f t="shared" si="0"/>
        <v>38657</v>
      </c>
      <c r="B23" s="6">
        <f>VLOOKUP(A23,'gwsa-imputed'!$A$2:$D$300,2,FALSE)</f>
        <v>-8.5000000000000006E-2</v>
      </c>
      <c r="C23" s="6">
        <f>VLOOKUP($A23,'gwsa-imputed'!$A$2:$D$300,3,FALSE)</f>
        <v>-8.5000000000000006E-2</v>
      </c>
      <c r="D23" s="6" t="e">
        <f>VLOOKUP($A23,'gwsa-imputed'!$A$2:$D$300,4,FALSE)</f>
        <v>#N/A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A53D05-0F51-8C48-AEDD-079D040B1B71}">
  <dimension ref="A1:G23"/>
  <sheetViews>
    <sheetView topLeftCell="B1" zoomScale="139" zoomScaleNormal="139" workbookViewId="0">
      <selection activeCell="G8" sqref="G8"/>
    </sheetView>
  </sheetViews>
  <sheetFormatPr baseColWidth="10" defaultRowHeight="16" x14ac:dyDescent="0.2"/>
  <cols>
    <col min="1" max="4" width="10.83203125" style="4"/>
    <col min="5" max="5" width="5" customWidth="1"/>
    <col min="6" max="6" width="6.6640625" style="4" customWidth="1"/>
    <col min="7" max="7" width="8.1640625" style="4" customWidth="1"/>
  </cols>
  <sheetData>
    <row r="1" spans="1:7" ht="19" x14ac:dyDescent="0.25">
      <c r="A1" s="7" t="s">
        <v>4</v>
      </c>
      <c r="B1" s="7">
        <v>2005</v>
      </c>
      <c r="C1" s="7"/>
      <c r="D1" s="7"/>
    </row>
    <row r="3" spans="1:7" x14ac:dyDescent="0.2">
      <c r="A3" s="3" t="s">
        <v>0</v>
      </c>
      <c r="B3" s="3" t="s">
        <v>2</v>
      </c>
      <c r="C3" s="3" t="s">
        <v>14</v>
      </c>
      <c r="D3" s="3" t="s">
        <v>1</v>
      </c>
    </row>
    <row r="4" spans="1:7" x14ac:dyDescent="0.2">
      <c r="A4" s="5">
        <f>DATE(B1,4,1)</f>
        <v>38443</v>
      </c>
      <c r="B4" s="6">
        <f>VLOOKUP($A4,'gwsa-imputed'!$A$2:$D$300,2,FALSE)</f>
        <v>-3.3330000000000002</v>
      </c>
      <c r="C4" s="6">
        <f>VLOOKUP($A4,'gwsa-imputed'!$A$2:$D$300,3,FALSE)</f>
        <v>-3.3330000000000002</v>
      </c>
      <c r="D4" s="6" t="e">
        <f>VLOOKUP($A4,'gwsa-imputed'!$A$2:$D$300,4,FALSE)</f>
        <v>#N/A</v>
      </c>
    </row>
    <row r="5" spans="1:7" x14ac:dyDescent="0.2">
      <c r="A5" s="5">
        <f>EDATE(A4,1)</f>
        <v>38473</v>
      </c>
      <c r="B5" s="6">
        <f>VLOOKUP(A5,'gwsa-imputed'!$A$2:$D$300,2,FALSE)</f>
        <v>-2.6459999999999999</v>
      </c>
      <c r="C5" s="6">
        <f>VLOOKUP($A5,'gwsa-imputed'!$A$2:$D$300,3,FALSE)</f>
        <v>-2.6459999999999999</v>
      </c>
      <c r="D5" s="6" t="e">
        <f>VLOOKUP($A5,'gwsa-imputed'!$A$2:$D$300,4,FALSE)</f>
        <v>#N/A</v>
      </c>
      <c r="F5" s="4" t="s">
        <v>7</v>
      </c>
      <c r="G5" s="4">
        <v>1</v>
      </c>
    </row>
    <row r="6" spans="1:7" x14ac:dyDescent="0.2">
      <c r="A6" s="5">
        <f t="shared" ref="A6:A23" si="0">EDATE(A5,1)</f>
        <v>38504</v>
      </c>
      <c r="B6" s="6">
        <f>VLOOKUP(A6,'gwsa-imputed'!$A$2:$D$300,2,FALSE)</f>
        <v>-1.784</v>
      </c>
      <c r="C6" s="6">
        <f>VLOOKUP($A6,'gwsa-imputed'!$A$2:$D$300,3,FALSE)</f>
        <v>-1.784</v>
      </c>
      <c r="D6" s="6" t="e">
        <f>VLOOKUP($A6,'gwsa-imputed'!$A$2:$D$300,4,FALSE)</f>
        <v>#N/A</v>
      </c>
      <c r="F6" s="4" t="s">
        <v>5</v>
      </c>
      <c r="G6" s="4">
        <v>-4.2</v>
      </c>
    </row>
    <row r="7" spans="1:7" x14ac:dyDescent="0.2">
      <c r="A7" s="5">
        <f t="shared" si="0"/>
        <v>38534</v>
      </c>
      <c r="B7" s="6">
        <f>VLOOKUP(A7,'gwsa-imputed'!$A$2:$D$300,2,FALSE)</f>
        <v>-1.319</v>
      </c>
      <c r="C7" s="6">
        <f>VLOOKUP($A7,'gwsa-imputed'!$A$2:$D$300,3,FALSE)</f>
        <v>-1.319</v>
      </c>
      <c r="D7" s="6" t="e">
        <f>VLOOKUP($A7,'gwsa-imputed'!$A$2:$D$300,4,FALSE)</f>
        <v>#N/A</v>
      </c>
      <c r="F7" s="4" t="s">
        <v>6</v>
      </c>
      <c r="G7" s="4">
        <v>-10</v>
      </c>
    </row>
    <row r="8" spans="1:7" x14ac:dyDescent="0.2">
      <c r="A8" s="5">
        <f t="shared" si="0"/>
        <v>38565</v>
      </c>
      <c r="B8" s="6">
        <f>VLOOKUP(A8,'gwsa-imputed'!$A$2:$D$300,2,FALSE)</f>
        <v>-0.88</v>
      </c>
      <c r="C8" s="6">
        <f>VLOOKUP($A8,'gwsa-imputed'!$A$2:$D$300,3,FALSE)</f>
        <v>-0.88</v>
      </c>
      <c r="D8" s="6" t="e">
        <f>VLOOKUP($A8,'gwsa-imputed'!$A$2:$D$300,4,FALSE)</f>
        <v>#N/A</v>
      </c>
    </row>
    <row r="9" spans="1:7" x14ac:dyDescent="0.2">
      <c r="A9" s="5">
        <f t="shared" si="0"/>
        <v>38596</v>
      </c>
      <c r="B9" s="6">
        <f>VLOOKUP(A9,'gwsa-imputed'!$A$2:$D$300,2,FALSE)</f>
        <v>-0.435</v>
      </c>
      <c r="C9" s="6">
        <f>VLOOKUP($A9,'gwsa-imputed'!$A$2:$D$300,3,FALSE)</f>
        <v>-0.435</v>
      </c>
      <c r="D9" s="6" t="e">
        <f>VLOOKUP($A9,'gwsa-imputed'!$A$2:$D$300,4,FALSE)</f>
        <v>#N/A</v>
      </c>
      <c r="F9" s="4" t="s">
        <v>8</v>
      </c>
      <c r="G9" s="4">
        <f>G5-G6</f>
        <v>5.2</v>
      </c>
    </row>
    <row r="10" spans="1:7" x14ac:dyDescent="0.2">
      <c r="A10" s="5">
        <f t="shared" si="0"/>
        <v>38626</v>
      </c>
      <c r="B10" s="6">
        <f>VLOOKUP(A10,'gwsa-imputed'!$A$2:$D$300,2,FALSE)</f>
        <v>-0.40100000000000002</v>
      </c>
      <c r="C10" s="6">
        <f>VLOOKUP($A10,'gwsa-imputed'!$A$2:$D$300,3,FALSE)</f>
        <v>-0.40100000000000002</v>
      </c>
      <c r="D10" s="6" t="e">
        <f>VLOOKUP($A10,'gwsa-imputed'!$A$2:$D$300,4,FALSE)</f>
        <v>#N/A</v>
      </c>
      <c r="F10" s="4" t="s">
        <v>9</v>
      </c>
      <c r="G10" s="4">
        <f>G6-G7</f>
        <v>5.8</v>
      </c>
    </row>
    <row r="11" spans="1:7" x14ac:dyDescent="0.2">
      <c r="A11" s="5">
        <f t="shared" si="0"/>
        <v>38657</v>
      </c>
      <c r="B11" s="6">
        <f>VLOOKUP(A11,'gwsa-imputed'!$A$2:$D$300,2,FALSE)</f>
        <v>-8.5000000000000006E-2</v>
      </c>
      <c r="C11" s="6">
        <f>VLOOKUP($A11,'gwsa-imputed'!$A$2:$D$300,3,FALSE)</f>
        <v>-8.5000000000000006E-2</v>
      </c>
      <c r="D11" s="6" t="e">
        <f>VLOOKUP($A11,'gwsa-imputed'!$A$2:$D$300,4,FALSE)</f>
        <v>#N/A</v>
      </c>
    </row>
    <row r="12" spans="1:7" x14ac:dyDescent="0.2">
      <c r="A12" s="5">
        <f t="shared" si="0"/>
        <v>38687</v>
      </c>
      <c r="B12" s="6">
        <f>VLOOKUP(A12,'gwsa-imputed'!$A$2:$D$300,2,FALSE)</f>
        <v>-1.4410000000000001</v>
      </c>
      <c r="C12" s="6">
        <f>VLOOKUP($A12,'gwsa-imputed'!$A$2:$D$300,3,FALSE)</f>
        <v>-1.4410000000000001</v>
      </c>
      <c r="D12" s="6" t="e">
        <f>VLOOKUP($A12,'gwsa-imputed'!$A$2:$D$300,4,FALSE)</f>
        <v>#N/A</v>
      </c>
      <c r="F12" s="4" t="s">
        <v>10</v>
      </c>
      <c r="G12" s="3">
        <f>G9</f>
        <v>5.2</v>
      </c>
    </row>
    <row r="13" spans="1:7" x14ac:dyDescent="0.2">
      <c r="A13" s="5">
        <f t="shared" si="0"/>
        <v>38718</v>
      </c>
      <c r="B13" s="6">
        <f>VLOOKUP(A13,'gwsa-imputed'!$A$2:$D$300,2,FALSE)</f>
        <v>-2.86</v>
      </c>
      <c r="C13" s="6">
        <f>VLOOKUP($A13,'gwsa-imputed'!$A$2:$D$300,3,FALSE)</f>
        <v>-2.86</v>
      </c>
      <c r="D13" s="6" t="e">
        <f>VLOOKUP($A13,'gwsa-imputed'!$A$2:$D$300,4,FALSE)</f>
        <v>#N/A</v>
      </c>
      <c r="F13" s="4" t="s">
        <v>11</v>
      </c>
      <c r="G13" s="3">
        <f>G9+G10</f>
        <v>11</v>
      </c>
    </row>
    <row r="14" spans="1:7" x14ac:dyDescent="0.2">
      <c r="A14" s="5">
        <f t="shared" si="0"/>
        <v>38749</v>
      </c>
      <c r="B14" s="6">
        <f>VLOOKUP(A14,'gwsa-imputed'!$A$2:$D$300,2,FALSE)</f>
        <v>-4.22</v>
      </c>
      <c r="C14" s="6">
        <f>VLOOKUP($A14,'gwsa-imputed'!$A$2:$D$300,3,FALSE)</f>
        <v>-4.22</v>
      </c>
      <c r="D14" s="6" t="e">
        <f>VLOOKUP($A14,'gwsa-imputed'!$A$2:$D$300,4,FALSE)</f>
        <v>#N/A</v>
      </c>
    </row>
    <row r="15" spans="1:7" x14ac:dyDescent="0.2">
      <c r="A15" s="5">
        <f t="shared" si="0"/>
        <v>38777</v>
      </c>
      <c r="B15" s="6">
        <f>VLOOKUP(A15,'gwsa-imputed'!$A$2:$D$300,2,FALSE)</f>
        <v>-3.0350000000000001</v>
      </c>
      <c r="C15" s="6">
        <f>VLOOKUP($A15,'gwsa-imputed'!$A$2:$D$300,3,FALSE)</f>
        <v>-3.0350000000000001</v>
      </c>
      <c r="D15" s="6" t="e">
        <f>VLOOKUP($A15,'gwsa-imputed'!$A$2:$D$300,4,FALSE)</f>
        <v>#N/A</v>
      </c>
    </row>
    <row r="16" spans="1:7" x14ac:dyDescent="0.2">
      <c r="A16" s="5">
        <f t="shared" si="0"/>
        <v>38808</v>
      </c>
      <c r="B16" s="6">
        <f>VLOOKUP(A16,'gwsa-imputed'!$A$2:$D$300,2,FALSE)</f>
        <v>-2.395</v>
      </c>
      <c r="C16" s="6">
        <f>VLOOKUP($A16,'gwsa-imputed'!$A$2:$D$300,3,FALSE)</f>
        <v>-2.395</v>
      </c>
      <c r="D16" s="6" t="e">
        <f>VLOOKUP($A16,'gwsa-imputed'!$A$2:$D$300,4,FALSE)</f>
        <v>#N/A</v>
      </c>
    </row>
    <row r="17" spans="1:6" x14ac:dyDescent="0.2">
      <c r="A17" s="5">
        <f t="shared" si="0"/>
        <v>38838</v>
      </c>
      <c r="B17" s="6">
        <f>VLOOKUP(A17,'gwsa-imputed'!$A$2:$D$300,2,FALSE)</f>
        <v>-1.544</v>
      </c>
      <c r="C17" s="6">
        <f>VLOOKUP($A17,'gwsa-imputed'!$A$2:$D$300,3,FALSE)</f>
        <v>-1.544</v>
      </c>
      <c r="D17" s="6" t="e">
        <f>VLOOKUP($A17,'gwsa-imputed'!$A$2:$D$300,4,FALSE)</f>
        <v>#N/A</v>
      </c>
    </row>
    <row r="18" spans="1:6" x14ac:dyDescent="0.2">
      <c r="A18" s="5">
        <f t="shared" si="0"/>
        <v>38869</v>
      </c>
      <c r="B18" s="6">
        <f>VLOOKUP(A18,'gwsa-imputed'!$A$2:$D$300,2,FALSE)</f>
        <v>-0.46200000000000002</v>
      </c>
      <c r="C18" s="6">
        <f>VLOOKUP($A18,'gwsa-imputed'!$A$2:$D$300,3,FALSE)</f>
        <v>-0.46200000000000002</v>
      </c>
      <c r="D18" s="6" t="e">
        <f>VLOOKUP($A18,'gwsa-imputed'!$A$2:$D$300,4,FALSE)</f>
        <v>#N/A</v>
      </c>
    </row>
    <row r="19" spans="1:6" x14ac:dyDescent="0.2">
      <c r="A19" s="5">
        <f t="shared" si="0"/>
        <v>38899</v>
      </c>
      <c r="B19" s="6">
        <f>VLOOKUP(A19,'gwsa-imputed'!$A$2:$D$300,2,FALSE)</f>
        <v>0.745</v>
      </c>
      <c r="C19" s="6">
        <f>VLOOKUP($A19,'gwsa-imputed'!$A$2:$D$300,3,FALSE)</f>
        <v>0.745</v>
      </c>
      <c r="D19" s="6" t="e">
        <f>VLOOKUP($A19,'gwsa-imputed'!$A$2:$D$300,4,FALSE)</f>
        <v>#N/A</v>
      </c>
      <c r="F19" s="4">
        <f>F15-F16</f>
        <v>0</v>
      </c>
    </row>
    <row r="20" spans="1:6" x14ac:dyDescent="0.2">
      <c r="A20" s="5">
        <f t="shared" si="0"/>
        <v>38930</v>
      </c>
      <c r="B20" s="6">
        <f>VLOOKUP(A20,'gwsa-imputed'!$A$2:$D$300,2,FALSE)</f>
        <v>1.2010000000000001</v>
      </c>
      <c r="C20" s="6">
        <f>VLOOKUP($A20,'gwsa-imputed'!$A$2:$D$300,3,FALSE)</f>
        <v>1.2010000000000001</v>
      </c>
      <c r="D20" s="6" t="e">
        <f>VLOOKUP($A20,'gwsa-imputed'!$A$2:$D$300,4,FALSE)</f>
        <v>#N/A</v>
      </c>
    </row>
    <row r="21" spans="1:6" x14ac:dyDescent="0.2">
      <c r="A21" s="5">
        <f t="shared" si="0"/>
        <v>38961</v>
      </c>
      <c r="B21" s="6">
        <f>VLOOKUP(A21,'gwsa-imputed'!$A$2:$D$300,2,FALSE)</f>
        <v>1.698</v>
      </c>
      <c r="C21" s="6">
        <f>VLOOKUP($A21,'gwsa-imputed'!$A$2:$D$300,3,FALSE)</f>
        <v>1.698</v>
      </c>
      <c r="D21" s="6" t="e">
        <f>VLOOKUP($A21,'gwsa-imputed'!$A$2:$D$300,4,FALSE)</f>
        <v>#N/A</v>
      </c>
    </row>
    <row r="22" spans="1:6" x14ac:dyDescent="0.2">
      <c r="A22" s="5">
        <f t="shared" si="0"/>
        <v>38991</v>
      </c>
      <c r="B22" s="6">
        <f>VLOOKUP(A22,'gwsa-imputed'!$A$2:$D$300,2,FALSE)</f>
        <v>1.4670000000000001</v>
      </c>
      <c r="C22" s="6">
        <f>VLOOKUP($A22,'gwsa-imputed'!$A$2:$D$300,3,FALSE)</f>
        <v>1.4670000000000001</v>
      </c>
      <c r="D22" s="6" t="e">
        <f>VLOOKUP($A22,'gwsa-imputed'!$A$2:$D$300,4,FALSE)</f>
        <v>#N/A</v>
      </c>
    </row>
    <row r="23" spans="1:6" x14ac:dyDescent="0.2">
      <c r="A23" s="5">
        <f t="shared" si="0"/>
        <v>39022</v>
      </c>
      <c r="B23" s="6">
        <f>VLOOKUP(A23,'gwsa-imputed'!$A$2:$D$300,2,FALSE)</f>
        <v>0.51300000000000001</v>
      </c>
      <c r="C23" s="6">
        <f>VLOOKUP($A23,'gwsa-imputed'!$A$2:$D$300,3,FALSE)</f>
        <v>0.51300000000000001</v>
      </c>
      <c r="D23" s="6" t="e">
        <f>VLOOKUP($A23,'gwsa-imputed'!$A$2:$D$300,4,FALSE)</f>
        <v>#N/A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A587B-63D4-9242-B73C-C2458E2FFCE5}">
  <dimension ref="A1:G23"/>
  <sheetViews>
    <sheetView topLeftCell="B1" zoomScale="139" zoomScaleNormal="139" workbookViewId="0">
      <selection activeCell="Q11" sqref="Q11"/>
    </sheetView>
  </sheetViews>
  <sheetFormatPr baseColWidth="10" defaultRowHeight="16" x14ac:dyDescent="0.2"/>
  <cols>
    <col min="1" max="4" width="10.83203125" style="4"/>
    <col min="5" max="5" width="5" customWidth="1"/>
    <col min="6" max="6" width="6.6640625" style="4" customWidth="1"/>
    <col min="7" max="7" width="8.1640625" style="4" customWidth="1"/>
  </cols>
  <sheetData>
    <row r="1" spans="1:7" ht="19" x14ac:dyDescent="0.25">
      <c r="A1" s="7" t="s">
        <v>4</v>
      </c>
      <c r="B1" s="7">
        <v>2006</v>
      </c>
      <c r="C1" s="7"/>
      <c r="D1" s="7"/>
    </row>
    <row r="3" spans="1:7" x14ac:dyDescent="0.2">
      <c r="A3" s="3" t="s">
        <v>0</v>
      </c>
      <c r="B3" s="3" t="s">
        <v>2</v>
      </c>
      <c r="C3" s="3" t="s">
        <v>14</v>
      </c>
      <c r="D3" s="3" t="s">
        <v>1</v>
      </c>
    </row>
    <row r="4" spans="1:7" x14ac:dyDescent="0.2">
      <c r="A4" s="5">
        <f>DATE(B1,4,1)</f>
        <v>38808</v>
      </c>
      <c r="B4" s="6">
        <f>VLOOKUP($A4,'gwsa-imputed'!$A$2:$D$300,2,FALSE)</f>
        <v>-2.395</v>
      </c>
      <c r="C4" s="6">
        <f>VLOOKUP($A4,'gwsa-imputed'!$A$2:$D$300,3,FALSE)</f>
        <v>-2.395</v>
      </c>
      <c r="D4" s="6" t="e">
        <f>VLOOKUP($A4,'gwsa-imputed'!$A$2:$D$300,4,FALSE)</f>
        <v>#N/A</v>
      </c>
    </row>
    <row r="5" spans="1:7" x14ac:dyDescent="0.2">
      <c r="A5" s="5">
        <f>EDATE(A4,1)</f>
        <v>38838</v>
      </c>
      <c r="B5" s="6">
        <f>VLOOKUP(A5,'gwsa-imputed'!$A$2:$D$300,2,FALSE)</f>
        <v>-1.544</v>
      </c>
      <c r="C5" s="6">
        <f>VLOOKUP($A5,'gwsa-imputed'!$A$2:$D$300,3,FALSE)</f>
        <v>-1.544</v>
      </c>
      <c r="D5" s="6" t="e">
        <f>VLOOKUP($A5,'gwsa-imputed'!$A$2:$D$300,4,FALSE)</f>
        <v>#N/A</v>
      </c>
      <c r="F5" s="4" t="s">
        <v>7</v>
      </c>
      <c r="G5" s="4">
        <v>2</v>
      </c>
    </row>
    <row r="6" spans="1:7" x14ac:dyDescent="0.2">
      <c r="A6" s="5">
        <f t="shared" ref="A6:A23" si="0">EDATE(A5,1)</f>
        <v>38869</v>
      </c>
      <c r="B6" s="6">
        <f>VLOOKUP(A6,'gwsa-imputed'!$A$2:$D$300,2,FALSE)</f>
        <v>-0.46200000000000002</v>
      </c>
      <c r="C6" s="6">
        <f>VLOOKUP($A6,'gwsa-imputed'!$A$2:$D$300,3,FALSE)</f>
        <v>-0.46200000000000002</v>
      </c>
      <c r="D6" s="6" t="e">
        <f>VLOOKUP($A6,'gwsa-imputed'!$A$2:$D$300,4,FALSE)</f>
        <v>#N/A</v>
      </c>
      <c r="F6" s="4" t="s">
        <v>5</v>
      </c>
      <c r="G6" s="4">
        <v>-3.6</v>
      </c>
    </row>
    <row r="7" spans="1:7" x14ac:dyDescent="0.2">
      <c r="A7" s="5">
        <f t="shared" si="0"/>
        <v>38899</v>
      </c>
      <c r="B7" s="6">
        <f>VLOOKUP(A7,'gwsa-imputed'!$A$2:$D$300,2,FALSE)</f>
        <v>0.745</v>
      </c>
      <c r="C7" s="6">
        <f>VLOOKUP($A7,'gwsa-imputed'!$A$2:$D$300,3,FALSE)</f>
        <v>0.745</v>
      </c>
      <c r="D7" s="6" t="e">
        <f>VLOOKUP($A7,'gwsa-imputed'!$A$2:$D$300,4,FALSE)</f>
        <v>#N/A</v>
      </c>
      <c r="F7" s="4" t="s">
        <v>6</v>
      </c>
      <c r="G7" s="4">
        <v>-12</v>
      </c>
    </row>
    <row r="8" spans="1:7" x14ac:dyDescent="0.2">
      <c r="A8" s="5">
        <f t="shared" si="0"/>
        <v>38930</v>
      </c>
      <c r="B8" s="6">
        <f>VLOOKUP(A8,'gwsa-imputed'!$A$2:$D$300,2,FALSE)</f>
        <v>1.2010000000000001</v>
      </c>
      <c r="C8" s="6">
        <f>VLOOKUP($A8,'gwsa-imputed'!$A$2:$D$300,3,FALSE)</f>
        <v>1.2010000000000001</v>
      </c>
      <c r="D8" s="6" t="e">
        <f>VLOOKUP($A8,'gwsa-imputed'!$A$2:$D$300,4,FALSE)</f>
        <v>#N/A</v>
      </c>
    </row>
    <row r="9" spans="1:7" x14ac:dyDescent="0.2">
      <c r="A9" s="5">
        <f t="shared" si="0"/>
        <v>38961</v>
      </c>
      <c r="B9" s="6">
        <f>VLOOKUP(A9,'gwsa-imputed'!$A$2:$D$300,2,FALSE)</f>
        <v>1.698</v>
      </c>
      <c r="C9" s="6">
        <f>VLOOKUP($A9,'gwsa-imputed'!$A$2:$D$300,3,FALSE)</f>
        <v>1.698</v>
      </c>
      <c r="D9" s="6" t="e">
        <f>VLOOKUP($A9,'gwsa-imputed'!$A$2:$D$300,4,FALSE)</f>
        <v>#N/A</v>
      </c>
      <c r="F9" s="4" t="s">
        <v>8</v>
      </c>
      <c r="G9" s="4">
        <f>G5-G6</f>
        <v>5.6</v>
      </c>
    </row>
    <row r="10" spans="1:7" x14ac:dyDescent="0.2">
      <c r="A10" s="5">
        <f t="shared" si="0"/>
        <v>38991</v>
      </c>
      <c r="B10" s="6">
        <f>VLOOKUP(A10,'gwsa-imputed'!$A$2:$D$300,2,FALSE)</f>
        <v>1.4670000000000001</v>
      </c>
      <c r="C10" s="6">
        <f>VLOOKUP($A10,'gwsa-imputed'!$A$2:$D$300,3,FALSE)</f>
        <v>1.4670000000000001</v>
      </c>
      <c r="D10" s="6" t="e">
        <f>VLOOKUP($A10,'gwsa-imputed'!$A$2:$D$300,4,FALSE)</f>
        <v>#N/A</v>
      </c>
      <c r="F10" s="4" t="s">
        <v>9</v>
      </c>
      <c r="G10" s="4">
        <f>G6-G7</f>
        <v>8.4</v>
      </c>
    </row>
    <row r="11" spans="1:7" x14ac:dyDescent="0.2">
      <c r="A11" s="5">
        <f t="shared" si="0"/>
        <v>39022</v>
      </c>
      <c r="B11" s="6">
        <f>VLOOKUP(A11,'gwsa-imputed'!$A$2:$D$300,2,FALSE)</f>
        <v>0.51300000000000001</v>
      </c>
      <c r="C11" s="6">
        <f>VLOOKUP($A11,'gwsa-imputed'!$A$2:$D$300,3,FALSE)</f>
        <v>0.51300000000000001</v>
      </c>
      <c r="D11" s="6" t="e">
        <f>VLOOKUP($A11,'gwsa-imputed'!$A$2:$D$300,4,FALSE)</f>
        <v>#N/A</v>
      </c>
    </row>
    <row r="12" spans="1:7" x14ac:dyDescent="0.2">
      <c r="A12" s="5">
        <f t="shared" si="0"/>
        <v>39052</v>
      </c>
      <c r="B12" s="6">
        <f>VLOOKUP(A12,'gwsa-imputed'!$A$2:$D$300,2,FALSE)</f>
        <v>-0.98599999999999999</v>
      </c>
      <c r="C12" s="6">
        <f>VLOOKUP($A12,'gwsa-imputed'!$A$2:$D$300,3,FALSE)</f>
        <v>-0.98599999999999999</v>
      </c>
      <c r="D12" s="6" t="e">
        <f>VLOOKUP($A12,'gwsa-imputed'!$A$2:$D$300,4,FALSE)</f>
        <v>#N/A</v>
      </c>
      <c r="F12" s="4" t="s">
        <v>10</v>
      </c>
      <c r="G12" s="3">
        <f>G9</f>
        <v>5.6</v>
      </c>
    </row>
    <row r="13" spans="1:7" x14ac:dyDescent="0.2">
      <c r="A13" s="5">
        <f t="shared" si="0"/>
        <v>39083</v>
      </c>
      <c r="B13" s="6">
        <f>VLOOKUP(A13,'gwsa-imputed'!$A$2:$D$300,2,FALSE)</f>
        <v>-3.0249999999999999</v>
      </c>
      <c r="C13" s="6">
        <f>VLOOKUP($A13,'gwsa-imputed'!$A$2:$D$300,3,FALSE)</f>
        <v>-3.0249999999999999</v>
      </c>
      <c r="D13" s="6" t="e">
        <f>VLOOKUP($A13,'gwsa-imputed'!$A$2:$D$300,4,FALSE)</f>
        <v>#N/A</v>
      </c>
      <c r="F13" s="4" t="s">
        <v>11</v>
      </c>
      <c r="G13" s="3">
        <f>G9+G10</f>
        <v>14</v>
      </c>
    </row>
    <row r="14" spans="1:7" x14ac:dyDescent="0.2">
      <c r="A14" s="5">
        <f t="shared" si="0"/>
        <v>39114</v>
      </c>
      <c r="B14" s="6">
        <f>VLOOKUP(A14,'gwsa-imputed'!$A$2:$D$300,2,FALSE)</f>
        <v>-3.3069999999999999</v>
      </c>
      <c r="C14" s="6">
        <f>VLOOKUP($A14,'gwsa-imputed'!$A$2:$D$300,3,FALSE)</f>
        <v>-3.3069999999999999</v>
      </c>
      <c r="D14" s="6" t="e">
        <f>VLOOKUP($A14,'gwsa-imputed'!$A$2:$D$300,4,FALSE)</f>
        <v>#N/A</v>
      </c>
    </row>
    <row r="15" spans="1:7" x14ac:dyDescent="0.2">
      <c r="A15" s="5">
        <f t="shared" si="0"/>
        <v>39142</v>
      </c>
      <c r="B15" s="6">
        <f>VLOOKUP(A15,'gwsa-imputed'!$A$2:$D$300,2,FALSE)</f>
        <v>-3.1070000000000002</v>
      </c>
      <c r="C15" s="6">
        <f>VLOOKUP($A15,'gwsa-imputed'!$A$2:$D$300,3,FALSE)</f>
        <v>-3.1070000000000002</v>
      </c>
      <c r="D15" s="6" t="e">
        <f>VLOOKUP($A15,'gwsa-imputed'!$A$2:$D$300,4,FALSE)</f>
        <v>#N/A</v>
      </c>
    </row>
    <row r="16" spans="1:7" x14ac:dyDescent="0.2">
      <c r="A16" s="5">
        <f t="shared" si="0"/>
        <v>39173</v>
      </c>
      <c r="B16" s="6">
        <f>VLOOKUP(A16,'gwsa-imputed'!$A$2:$D$300,2,FALSE)</f>
        <v>-2.98</v>
      </c>
      <c r="C16" s="6">
        <f>VLOOKUP($A16,'gwsa-imputed'!$A$2:$D$300,3,FALSE)</f>
        <v>-2.98</v>
      </c>
      <c r="D16" s="6" t="e">
        <f>VLOOKUP($A16,'gwsa-imputed'!$A$2:$D$300,4,FALSE)</f>
        <v>#N/A</v>
      </c>
    </row>
    <row r="17" spans="1:4" x14ac:dyDescent="0.2">
      <c r="A17" s="5">
        <f t="shared" si="0"/>
        <v>39203</v>
      </c>
      <c r="B17" s="6">
        <f>VLOOKUP(A17,'gwsa-imputed'!$A$2:$D$300,2,FALSE)</f>
        <v>-1.2589999999999999</v>
      </c>
      <c r="C17" s="6">
        <f>VLOOKUP($A17,'gwsa-imputed'!$A$2:$D$300,3,FALSE)</f>
        <v>-1.2589999999999999</v>
      </c>
      <c r="D17" s="6" t="e">
        <f>VLOOKUP($A17,'gwsa-imputed'!$A$2:$D$300,4,FALSE)</f>
        <v>#N/A</v>
      </c>
    </row>
    <row r="18" spans="1:4" x14ac:dyDescent="0.2">
      <c r="A18" s="5">
        <f t="shared" si="0"/>
        <v>39234</v>
      </c>
      <c r="B18" s="6">
        <f>VLOOKUP(A18,'gwsa-imputed'!$A$2:$D$300,2,FALSE)</f>
        <v>0.19600000000000001</v>
      </c>
      <c r="C18" s="6">
        <f>VLOOKUP($A18,'gwsa-imputed'!$A$2:$D$300,3,FALSE)</f>
        <v>0.19600000000000001</v>
      </c>
      <c r="D18" s="6" t="e">
        <f>VLOOKUP($A18,'gwsa-imputed'!$A$2:$D$300,4,FALSE)</f>
        <v>#N/A</v>
      </c>
    </row>
    <row r="19" spans="1:4" x14ac:dyDescent="0.2">
      <c r="A19" s="5">
        <f t="shared" si="0"/>
        <v>39264</v>
      </c>
      <c r="B19" s="6">
        <f>VLOOKUP(A19,'gwsa-imputed'!$A$2:$D$300,2,FALSE)</f>
        <v>0.41199999999999998</v>
      </c>
      <c r="C19" s="6">
        <f>VLOOKUP($A19,'gwsa-imputed'!$A$2:$D$300,3,FALSE)</f>
        <v>0.41199999999999998</v>
      </c>
      <c r="D19" s="6" t="e">
        <f>VLOOKUP($A19,'gwsa-imputed'!$A$2:$D$300,4,FALSE)</f>
        <v>#N/A</v>
      </c>
    </row>
    <row r="20" spans="1:4" x14ac:dyDescent="0.2">
      <c r="A20" s="5">
        <f t="shared" si="0"/>
        <v>39295</v>
      </c>
      <c r="B20" s="6">
        <f>VLOOKUP(A20,'gwsa-imputed'!$A$2:$D$300,2,FALSE)</f>
        <v>1.377</v>
      </c>
      <c r="C20" s="6">
        <f>VLOOKUP($A20,'gwsa-imputed'!$A$2:$D$300,3,FALSE)</f>
        <v>1.377</v>
      </c>
      <c r="D20" s="6" t="e">
        <f>VLOOKUP($A20,'gwsa-imputed'!$A$2:$D$300,4,FALSE)</f>
        <v>#N/A</v>
      </c>
    </row>
    <row r="21" spans="1:4" x14ac:dyDescent="0.2">
      <c r="A21" s="5">
        <f t="shared" si="0"/>
        <v>39326</v>
      </c>
      <c r="B21" s="6">
        <f>VLOOKUP(A21,'gwsa-imputed'!$A$2:$D$300,2,FALSE)</f>
        <v>2.0099999999999998</v>
      </c>
      <c r="C21" s="6">
        <f>VLOOKUP($A21,'gwsa-imputed'!$A$2:$D$300,3,FALSE)</f>
        <v>2.0099999999999998</v>
      </c>
      <c r="D21" s="6" t="e">
        <f>VLOOKUP($A21,'gwsa-imputed'!$A$2:$D$300,4,FALSE)</f>
        <v>#N/A</v>
      </c>
    </row>
    <row r="22" spans="1:4" x14ac:dyDescent="0.2">
      <c r="A22" s="5">
        <f t="shared" si="0"/>
        <v>39356</v>
      </c>
      <c r="B22" s="6">
        <f>VLOOKUP(A22,'gwsa-imputed'!$A$2:$D$300,2,FALSE)</f>
        <v>2.383</v>
      </c>
      <c r="C22" s="6">
        <f>VLOOKUP($A22,'gwsa-imputed'!$A$2:$D$300,3,FALSE)</f>
        <v>2.383</v>
      </c>
      <c r="D22" s="6" t="e">
        <f>VLOOKUP($A22,'gwsa-imputed'!$A$2:$D$300,4,FALSE)</f>
        <v>#N/A</v>
      </c>
    </row>
    <row r="23" spans="1:4" x14ac:dyDescent="0.2">
      <c r="A23" s="5">
        <f t="shared" si="0"/>
        <v>39387</v>
      </c>
      <c r="B23" s="6">
        <f>VLOOKUP(A23,'gwsa-imputed'!$A$2:$D$300,2,FALSE)</f>
        <v>2.1160000000000001</v>
      </c>
      <c r="C23" s="6">
        <f>VLOOKUP($A23,'gwsa-imputed'!$A$2:$D$300,3,FALSE)</f>
        <v>2.1160000000000001</v>
      </c>
      <c r="D23" s="6" t="e">
        <f>VLOOKUP($A23,'gwsa-imputed'!$A$2:$D$300,4,FALSE)</f>
        <v>#N/A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94F5E-13B9-104D-BCD7-1AC34464455F}">
  <dimension ref="A1:G23"/>
  <sheetViews>
    <sheetView topLeftCell="B1" zoomScale="139" zoomScaleNormal="139" workbookViewId="0">
      <selection activeCell="G8" sqref="G8"/>
    </sheetView>
  </sheetViews>
  <sheetFormatPr baseColWidth="10" defaultRowHeight="16" x14ac:dyDescent="0.2"/>
  <cols>
    <col min="1" max="4" width="10.83203125" style="4"/>
    <col min="5" max="5" width="5" customWidth="1"/>
    <col min="6" max="6" width="6.6640625" style="4" customWidth="1"/>
    <col min="7" max="7" width="8.1640625" style="4" customWidth="1"/>
  </cols>
  <sheetData>
    <row r="1" spans="1:7" ht="19" x14ac:dyDescent="0.25">
      <c r="A1" s="7" t="s">
        <v>4</v>
      </c>
      <c r="B1" s="7">
        <v>2007</v>
      </c>
      <c r="C1" s="7"/>
      <c r="D1" s="7"/>
    </row>
    <row r="3" spans="1:7" x14ac:dyDescent="0.2">
      <c r="A3" s="3" t="s">
        <v>0</v>
      </c>
      <c r="B3" s="3" t="s">
        <v>2</v>
      </c>
      <c r="C3" s="3" t="s">
        <v>14</v>
      </c>
      <c r="D3" s="3" t="s">
        <v>1</v>
      </c>
    </row>
    <row r="4" spans="1:7" x14ac:dyDescent="0.2">
      <c r="A4" s="5">
        <f>DATE(B1,4,1)</f>
        <v>39173</v>
      </c>
      <c r="B4" s="6">
        <f>VLOOKUP($A4,'gwsa-imputed'!$A$2:$D$300,2,FALSE)</f>
        <v>-2.98</v>
      </c>
      <c r="C4" s="6">
        <f>VLOOKUP($A4,'gwsa-imputed'!$A$2:$D$300,3,FALSE)</f>
        <v>-2.98</v>
      </c>
      <c r="D4" s="6" t="e">
        <f>VLOOKUP($A4,'gwsa-imputed'!$A$2:$D$300,4,FALSE)</f>
        <v>#N/A</v>
      </c>
    </row>
    <row r="5" spans="1:7" x14ac:dyDescent="0.2">
      <c r="A5" s="5">
        <f>EDATE(A4,1)</f>
        <v>39203</v>
      </c>
      <c r="B5" s="6">
        <f>VLOOKUP(A5,'gwsa-imputed'!$A$2:$D$300,2,FALSE)</f>
        <v>-1.2589999999999999</v>
      </c>
      <c r="C5" s="6">
        <f>VLOOKUP($A5,'gwsa-imputed'!$A$2:$D$300,3,FALSE)</f>
        <v>-1.2589999999999999</v>
      </c>
      <c r="D5" s="6" t="e">
        <f>VLOOKUP($A5,'gwsa-imputed'!$A$2:$D$300,4,FALSE)</f>
        <v>#N/A</v>
      </c>
      <c r="F5" s="4" t="s">
        <v>7</v>
      </c>
      <c r="G5" s="4">
        <v>4</v>
      </c>
    </row>
    <row r="6" spans="1:7" x14ac:dyDescent="0.2">
      <c r="A6" s="5">
        <f t="shared" ref="A6:A23" si="0">EDATE(A5,1)</f>
        <v>39234</v>
      </c>
      <c r="B6" s="6">
        <f>VLOOKUP(A6,'gwsa-imputed'!$A$2:$D$300,2,FALSE)</f>
        <v>0.19600000000000001</v>
      </c>
      <c r="C6" s="6">
        <f>VLOOKUP($A6,'gwsa-imputed'!$A$2:$D$300,3,FALSE)</f>
        <v>0.19600000000000001</v>
      </c>
      <c r="D6" s="6" t="e">
        <f>VLOOKUP($A6,'gwsa-imputed'!$A$2:$D$300,4,FALSE)</f>
        <v>#N/A</v>
      </c>
      <c r="F6" s="4" t="s">
        <v>5</v>
      </c>
      <c r="G6" s="4">
        <v>-0.8</v>
      </c>
    </row>
    <row r="7" spans="1:7" x14ac:dyDescent="0.2">
      <c r="A7" s="5">
        <f t="shared" si="0"/>
        <v>39264</v>
      </c>
      <c r="B7" s="6">
        <f>VLOOKUP(A7,'gwsa-imputed'!$A$2:$D$300,2,FALSE)</f>
        <v>0.41199999999999998</v>
      </c>
      <c r="C7" s="6">
        <f>VLOOKUP($A7,'gwsa-imputed'!$A$2:$D$300,3,FALSE)</f>
        <v>0.41199999999999998</v>
      </c>
      <c r="D7" s="6" t="e">
        <f>VLOOKUP($A7,'gwsa-imputed'!$A$2:$D$300,4,FALSE)</f>
        <v>#N/A</v>
      </c>
      <c r="F7" s="4" t="s">
        <v>6</v>
      </c>
      <c r="G7" s="4">
        <v>-6</v>
      </c>
    </row>
    <row r="8" spans="1:7" x14ac:dyDescent="0.2">
      <c r="A8" s="5">
        <f t="shared" si="0"/>
        <v>39295</v>
      </c>
      <c r="B8" s="6">
        <f>VLOOKUP(A8,'gwsa-imputed'!$A$2:$D$300,2,FALSE)</f>
        <v>1.377</v>
      </c>
      <c r="C8" s="6">
        <f>VLOOKUP($A8,'gwsa-imputed'!$A$2:$D$300,3,FALSE)</f>
        <v>1.377</v>
      </c>
      <c r="D8" s="6" t="e">
        <f>VLOOKUP($A8,'gwsa-imputed'!$A$2:$D$300,4,FALSE)</f>
        <v>#N/A</v>
      </c>
    </row>
    <row r="9" spans="1:7" x14ac:dyDescent="0.2">
      <c r="A9" s="5">
        <f t="shared" si="0"/>
        <v>39326</v>
      </c>
      <c r="B9" s="6">
        <f>VLOOKUP(A9,'gwsa-imputed'!$A$2:$D$300,2,FALSE)</f>
        <v>2.0099999999999998</v>
      </c>
      <c r="C9" s="6">
        <f>VLOOKUP($A9,'gwsa-imputed'!$A$2:$D$300,3,FALSE)</f>
        <v>2.0099999999999998</v>
      </c>
      <c r="D9" s="6" t="e">
        <f>VLOOKUP($A9,'gwsa-imputed'!$A$2:$D$300,4,FALSE)</f>
        <v>#N/A</v>
      </c>
      <c r="F9" s="4" t="s">
        <v>8</v>
      </c>
      <c r="G9" s="4">
        <f>G5-G6</f>
        <v>4.8</v>
      </c>
    </row>
    <row r="10" spans="1:7" x14ac:dyDescent="0.2">
      <c r="A10" s="5">
        <f t="shared" si="0"/>
        <v>39356</v>
      </c>
      <c r="B10" s="6">
        <f>VLOOKUP(A10,'gwsa-imputed'!$A$2:$D$300,2,FALSE)</f>
        <v>2.383</v>
      </c>
      <c r="C10" s="6">
        <f>VLOOKUP($A10,'gwsa-imputed'!$A$2:$D$300,3,FALSE)</f>
        <v>2.383</v>
      </c>
      <c r="D10" s="6" t="e">
        <f>VLOOKUP($A10,'gwsa-imputed'!$A$2:$D$300,4,FALSE)</f>
        <v>#N/A</v>
      </c>
      <c r="F10" s="4" t="s">
        <v>9</v>
      </c>
      <c r="G10" s="4">
        <f>G6-G7</f>
        <v>5.2</v>
      </c>
    </row>
    <row r="11" spans="1:7" x14ac:dyDescent="0.2">
      <c r="A11" s="5">
        <f t="shared" si="0"/>
        <v>39387</v>
      </c>
      <c r="B11" s="6">
        <f>VLOOKUP(A11,'gwsa-imputed'!$A$2:$D$300,2,FALSE)</f>
        <v>2.1160000000000001</v>
      </c>
      <c r="C11" s="6">
        <f>VLOOKUP($A11,'gwsa-imputed'!$A$2:$D$300,3,FALSE)</f>
        <v>2.1160000000000001</v>
      </c>
      <c r="D11" s="6" t="e">
        <f>VLOOKUP($A11,'gwsa-imputed'!$A$2:$D$300,4,FALSE)</f>
        <v>#N/A</v>
      </c>
    </row>
    <row r="12" spans="1:7" x14ac:dyDescent="0.2">
      <c r="A12" s="5">
        <f t="shared" si="0"/>
        <v>39417</v>
      </c>
      <c r="B12" s="6">
        <f>VLOOKUP(A12,'gwsa-imputed'!$A$2:$D$300,2,FALSE)</f>
        <v>0.96399999999999997</v>
      </c>
      <c r="C12" s="6">
        <f>VLOOKUP($A12,'gwsa-imputed'!$A$2:$D$300,3,FALSE)</f>
        <v>0.96399999999999997</v>
      </c>
      <c r="D12" s="6" t="e">
        <f>VLOOKUP($A12,'gwsa-imputed'!$A$2:$D$300,4,FALSE)</f>
        <v>#N/A</v>
      </c>
      <c r="F12" s="4" t="s">
        <v>10</v>
      </c>
      <c r="G12" s="3">
        <f>G9</f>
        <v>4.8</v>
      </c>
    </row>
    <row r="13" spans="1:7" x14ac:dyDescent="0.2">
      <c r="A13" s="5">
        <f t="shared" si="0"/>
        <v>39448</v>
      </c>
      <c r="B13" s="6">
        <f>VLOOKUP(A13,'gwsa-imputed'!$A$2:$D$300,2,FALSE)</f>
        <v>0.40699999999999997</v>
      </c>
      <c r="C13" s="6">
        <f>VLOOKUP($A13,'gwsa-imputed'!$A$2:$D$300,3,FALSE)</f>
        <v>0.40699999999999997</v>
      </c>
      <c r="D13" s="6" t="e">
        <f>VLOOKUP($A13,'gwsa-imputed'!$A$2:$D$300,4,FALSE)</f>
        <v>#N/A</v>
      </c>
      <c r="F13" s="4" t="s">
        <v>11</v>
      </c>
      <c r="G13" s="3">
        <f>G9+G10</f>
        <v>10</v>
      </c>
    </row>
    <row r="14" spans="1:7" x14ac:dyDescent="0.2">
      <c r="A14" s="5">
        <f t="shared" si="0"/>
        <v>39479</v>
      </c>
      <c r="B14" s="6">
        <f>VLOOKUP(A14,'gwsa-imputed'!$A$2:$D$300,2,FALSE)</f>
        <v>-0.161</v>
      </c>
      <c r="C14" s="6">
        <f>VLOOKUP($A14,'gwsa-imputed'!$A$2:$D$300,3,FALSE)</f>
        <v>-0.161</v>
      </c>
      <c r="D14" s="6" t="e">
        <f>VLOOKUP($A14,'gwsa-imputed'!$A$2:$D$300,4,FALSE)</f>
        <v>#N/A</v>
      </c>
    </row>
    <row r="15" spans="1:7" x14ac:dyDescent="0.2">
      <c r="A15" s="5">
        <f t="shared" si="0"/>
        <v>39508</v>
      </c>
      <c r="B15" s="6">
        <f>VLOOKUP(A15,'gwsa-imputed'!$A$2:$D$300,2,FALSE)</f>
        <v>-0.68200000000000005</v>
      </c>
      <c r="C15" s="6">
        <f>VLOOKUP($A15,'gwsa-imputed'!$A$2:$D$300,3,FALSE)</f>
        <v>-0.68200000000000005</v>
      </c>
      <c r="D15" s="6" t="e">
        <f>VLOOKUP($A15,'gwsa-imputed'!$A$2:$D$300,4,FALSE)</f>
        <v>#N/A</v>
      </c>
    </row>
    <row r="16" spans="1:7" x14ac:dyDescent="0.2">
      <c r="A16" s="5">
        <f t="shared" si="0"/>
        <v>39539</v>
      </c>
      <c r="B16" s="6">
        <f>VLOOKUP(A16,'gwsa-imputed'!$A$2:$D$300,2,FALSE)</f>
        <v>1.726</v>
      </c>
      <c r="C16" s="6">
        <f>VLOOKUP($A16,'gwsa-imputed'!$A$2:$D$300,3,FALSE)</f>
        <v>1.726</v>
      </c>
      <c r="D16" s="6" t="e">
        <f>VLOOKUP($A16,'gwsa-imputed'!$A$2:$D$300,4,FALSE)</f>
        <v>#N/A</v>
      </c>
    </row>
    <row r="17" spans="1:4" x14ac:dyDescent="0.2">
      <c r="A17" s="5">
        <f t="shared" si="0"/>
        <v>39569</v>
      </c>
      <c r="B17" s="6">
        <f>VLOOKUP(A17,'gwsa-imputed'!$A$2:$D$300,2,FALSE)</f>
        <v>2.0659999999999998</v>
      </c>
      <c r="C17" s="6">
        <f>VLOOKUP($A17,'gwsa-imputed'!$A$2:$D$300,3,FALSE)</f>
        <v>2.0659999999999998</v>
      </c>
      <c r="D17" s="6" t="e">
        <f>VLOOKUP($A17,'gwsa-imputed'!$A$2:$D$300,4,FALSE)</f>
        <v>#N/A</v>
      </c>
    </row>
    <row r="18" spans="1:4" x14ac:dyDescent="0.2">
      <c r="A18" s="5">
        <f t="shared" si="0"/>
        <v>39600</v>
      </c>
      <c r="B18" s="6">
        <f>VLOOKUP(A18,'gwsa-imputed'!$A$2:$D$300,2,FALSE)</f>
        <v>3.4750000000000001</v>
      </c>
      <c r="C18" s="6">
        <f>VLOOKUP($A18,'gwsa-imputed'!$A$2:$D$300,3,FALSE)</f>
        <v>3.4750000000000001</v>
      </c>
      <c r="D18" s="6" t="e">
        <f>VLOOKUP($A18,'gwsa-imputed'!$A$2:$D$300,4,FALSE)</f>
        <v>#N/A</v>
      </c>
    </row>
    <row r="19" spans="1:4" x14ac:dyDescent="0.2">
      <c r="A19" s="5">
        <f t="shared" si="0"/>
        <v>39630</v>
      </c>
      <c r="B19" s="6">
        <f>VLOOKUP(A19,'gwsa-imputed'!$A$2:$D$300,2,FALSE)</f>
        <v>3.2010000000000001</v>
      </c>
      <c r="C19" s="6">
        <f>VLOOKUP($A19,'gwsa-imputed'!$A$2:$D$300,3,FALSE)</f>
        <v>3.2010000000000001</v>
      </c>
      <c r="D19" s="6" t="e">
        <f>VLOOKUP($A19,'gwsa-imputed'!$A$2:$D$300,4,FALSE)</f>
        <v>#N/A</v>
      </c>
    </row>
    <row r="20" spans="1:4" x14ac:dyDescent="0.2">
      <c r="A20" s="5">
        <f t="shared" si="0"/>
        <v>39661</v>
      </c>
      <c r="B20" s="6">
        <f>VLOOKUP(A20,'gwsa-imputed'!$A$2:$D$300,2,FALSE)</f>
        <v>3.7010000000000001</v>
      </c>
      <c r="C20" s="6">
        <f>VLOOKUP($A20,'gwsa-imputed'!$A$2:$D$300,3,FALSE)</f>
        <v>3.7010000000000001</v>
      </c>
      <c r="D20" s="6" t="e">
        <f>VLOOKUP($A20,'gwsa-imputed'!$A$2:$D$300,4,FALSE)</f>
        <v>#N/A</v>
      </c>
    </row>
    <row r="21" spans="1:4" x14ac:dyDescent="0.2">
      <c r="A21" s="5">
        <f t="shared" si="0"/>
        <v>39692</v>
      </c>
      <c r="B21" s="6">
        <f>VLOOKUP(A21,'gwsa-imputed'!$A$2:$D$300,2,FALSE)</f>
        <v>4.6399999999999997</v>
      </c>
      <c r="C21" s="6">
        <f>VLOOKUP($A21,'gwsa-imputed'!$A$2:$D$300,3,FALSE)</f>
        <v>4.6399999999999997</v>
      </c>
      <c r="D21" s="6" t="e">
        <f>VLOOKUP($A21,'gwsa-imputed'!$A$2:$D$300,4,FALSE)</f>
        <v>#N/A</v>
      </c>
    </row>
    <row r="22" spans="1:4" x14ac:dyDescent="0.2">
      <c r="A22" s="5">
        <f t="shared" si="0"/>
        <v>39722</v>
      </c>
      <c r="B22" s="6">
        <f>VLOOKUP(A22,'gwsa-imputed'!$A$2:$D$300,2,FALSE)</f>
        <v>4.57</v>
      </c>
      <c r="C22" s="6">
        <f>VLOOKUP($A22,'gwsa-imputed'!$A$2:$D$300,3,FALSE)</f>
        <v>4.57</v>
      </c>
      <c r="D22" s="6" t="e">
        <f>VLOOKUP($A22,'gwsa-imputed'!$A$2:$D$300,4,FALSE)</f>
        <v>#N/A</v>
      </c>
    </row>
    <row r="23" spans="1:4" x14ac:dyDescent="0.2">
      <c r="A23" s="5">
        <f t="shared" si="0"/>
        <v>39753</v>
      </c>
      <c r="B23" s="6">
        <f>VLOOKUP(A23,'gwsa-imputed'!$A$2:$D$300,2,FALSE)</f>
        <v>4.9530000000000003</v>
      </c>
      <c r="C23" s="6">
        <f>VLOOKUP($A23,'gwsa-imputed'!$A$2:$D$300,3,FALSE)</f>
        <v>4.9530000000000003</v>
      </c>
      <c r="D23" s="6" t="e">
        <f>VLOOKUP($A23,'gwsa-imputed'!$A$2:$D$300,4,FALSE)</f>
        <v>#N/A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B1FDF6-30FA-F64C-9BD5-A625FCB07CD9}">
  <dimension ref="A1:G23"/>
  <sheetViews>
    <sheetView topLeftCell="B1" zoomScale="139" zoomScaleNormal="139" workbookViewId="0">
      <selection activeCell="G18" sqref="G18"/>
    </sheetView>
  </sheetViews>
  <sheetFormatPr baseColWidth="10" defaultRowHeight="16" x14ac:dyDescent="0.2"/>
  <cols>
    <col min="1" max="4" width="10.83203125" style="4"/>
    <col min="5" max="5" width="5" customWidth="1"/>
    <col min="6" max="6" width="6.6640625" style="4" customWidth="1"/>
    <col min="7" max="7" width="8.1640625" style="4" customWidth="1"/>
  </cols>
  <sheetData>
    <row r="1" spans="1:7" ht="19" x14ac:dyDescent="0.25">
      <c r="A1" s="7" t="s">
        <v>4</v>
      </c>
      <c r="B1" s="7">
        <v>2008</v>
      </c>
      <c r="C1" s="7"/>
      <c r="D1" s="7"/>
    </row>
    <row r="3" spans="1:7" x14ac:dyDescent="0.2">
      <c r="A3" s="3" t="s">
        <v>0</v>
      </c>
      <c r="B3" s="3" t="s">
        <v>2</v>
      </c>
      <c r="C3" s="3" t="s">
        <v>14</v>
      </c>
      <c r="D3" s="3" t="s">
        <v>1</v>
      </c>
    </row>
    <row r="4" spans="1:7" x14ac:dyDescent="0.2">
      <c r="A4" s="5">
        <f>DATE(B1,4,1)</f>
        <v>39539</v>
      </c>
      <c r="B4" s="6">
        <f>VLOOKUP($A4,'gwsa-imputed'!$A$2:$D$300,2,FALSE)</f>
        <v>1.726</v>
      </c>
      <c r="C4" s="6">
        <f>VLOOKUP($A4,'gwsa-imputed'!$A$2:$D$300,3,FALSE)</f>
        <v>1.726</v>
      </c>
      <c r="D4" s="6" t="e">
        <f>VLOOKUP($A4,'gwsa-imputed'!$A$2:$D$300,4,FALSE)</f>
        <v>#N/A</v>
      </c>
    </row>
    <row r="5" spans="1:7" x14ac:dyDescent="0.2">
      <c r="A5" s="5">
        <f>EDATE(A4,1)</f>
        <v>39569</v>
      </c>
      <c r="B5" s="6">
        <f>VLOOKUP(A5,'gwsa-imputed'!$A$2:$D$300,2,FALSE)</f>
        <v>2.0659999999999998</v>
      </c>
      <c r="C5" s="6">
        <f>VLOOKUP($A5,'gwsa-imputed'!$A$2:$D$300,3,FALSE)</f>
        <v>2.0659999999999998</v>
      </c>
      <c r="D5" s="6" t="e">
        <f>VLOOKUP($A5,'gwsa-imputed'!$A$2:$D$300,4,FALSE)</f>
        <v>#N/A</v>
      </c>
      <c r="F5" s="4" t="s">
        <v>7</v>
      </c>
      <c r="G5" s="4">
        <v>6</v>
      </c>
    </row>
    <row r="6" spans="1:7" x14ac:dyDescent="0.2">
      <c r="A6" s="5">
        <f t="shared" ref="A6:A23" si="0">EDATE(A5,1)</f>
        <v>39600</v>
      </c>
      <c r="B6" s="6">
        <f>VLOOKUP(A6,'gwsa-imputed'!$A$2:$D$300,2,FALSE)</f>
        <v>3.4750000000000001</v>
      </c>
      <c r="C6" s="6">
        <f>VLOOKUP($A6,'gwsa-imputed'!$A$2:$D$300,3,FALSE)</f>
        <v>3.4750000000000001</v>
      </c>
      <c r="D6" s="6" t="e">
        <f>VLOOKUP($A6,'gwsa-imputed'!$A$2:$D$300,4,FALSE)</f>
        <v>#N/A</v>
      </c>
      <c r="F6" s="4" t="s">
        <v>5</v>
      </c>
      <c r="G6" s="4">
        <v>2</v>
      </c>
    </row>
    <row r="7" spans="1:7" x14ac:dyDescent="0.2">
      <c r="A7" s="5">
        <f t="shared" si="0"/>
        <v>39630</v>
      </c>
      <c r="B7" s="6">
        <f>VLOOKUP(A7,'gwsa-imputed'!$A$2:$D$300,2,FALSE)</f>
        <v>3.2010000000000001</v>
      </c>
      <c r="C7" s="6">
        <f>VLOOKUP($A7,'gwsa-imputed'!$A$2:$D$300,3,FALSE)</f>
        <v>3.2010000000000001</v>
      </c>
      <c r="D7" s="6" t="e">
        <f>VLOOKUP($A7,'gwsa-imputed'!$A$2:$D$300,4,FALSE)</f>
        <v>#N/A</v>
      </c>
      <c r="F7" s="4" t="s">
        <v>6</v>
      </c>
      <c r="G7" s="4">
        <v>-3</v>
      </c>
    </row>
    <row r="8" spans="1:7" x14ac:dyDescent="0.2">
      <c r="A8" s="5">
        <f t="shared" si="0"/>
        <v>39661</v>
      </c>
      <c r="B8" s="6">
        <f>VLOOKUP(A8,'gwsa-imputed'!$A$2:$D$300,2,FALSE)</f>
        <v>3.7010000000000001</v>
      </c>
      <c r="C8" s="6">
        <f>VLOOKUP($A8,'gwsa-imputed'!$A$2:$D$300,3,FALSE)</f>
        <v>3.7010000000000001</v>
      </c>
      <c r="D8" s="6" t="e">
        <f>VLOOKUP($A8,'gwsa-imputed'!$A$2:$D$300,4,FALSE)</f>
        <v>#N/A</v>
      </c>
    </row>
    <row r="9" spans="1:7" x14ac:dyDescent="0.2">
      <c r="A9" s="5">
        <f t="shared" si="0"/>
        <v>39692</v>
      </c>
      <c r="B9" s="6">
        <f>VLOOKUP(A9,'gwsa-imputed'!$A$2:$D$300,2,FALSE)</f>
        <v>4.6399999999999997</v>
      </c>
      <c r="C9" s="6">
        <f>VLOOKUP($A9,'gwsa-imputed'!$A$2:$D$300,3,FALSE)</f>
        <v>4.6399999999999997</v>
      </c>
      <c r="D9" s="6" t="e">
        <f>VLOOKUP($A9,'gwsa-imputed'!$A$2:$D$300,4,FALSE)</f>
        <v>#N/A</v>
      </c>
      <c r="F9" s="4" t="s">
        <v>8</v>
      </c>
      <c r="G9" s="4">
        <f>G5-G6</f>
        <v>4</v>
      </c>
    </row>
    <row r="10" spans="1:7" x14ac:dyDescent="0.2">
      <c r="A10" s="5">
        <f t="shared" si="0"/>
        <v>39722</v>
      </c>
      <c r="B10" s="6">
        <f>VLOOKUP(A10,'gwsa-imputed'!$A$2:$D$300,2,FALSE)</f>
        <v>4.57</v>
      </c>
      <c r="C10" s="6">
        <f>VLOOKUP($A10,'gwsa-imputed'!$A$2:$D$300,3,FALSE)</f>
        <v>4.57</v>
      </c>
      <c r="D10" s="6" t="e">
        <f>VLOOKUP($A10,'gwsa-imputed'!$A$2:$D$300,4,FALSE)</f>
        <v>#N/A</v>
      </c>
      <c r="F10" s="4" t="s">
        <v>9</v>
      </c>
      <c r="G10" s="4">
        <f>G6-G7</f>
        <v>5</v>
      </c>
    </row>
    <row r="11" spans="1:7" x14ac:dyDescent="0.2">
      <c r="A11" s="5">
        <f t="shared" si="0"/>
        <v>39753</v>
      </c>
      <c r="B11" s="6">
        <f>VLOOKUP(A11,'gwsa-imputed'!$A$2:$D$300,2,FALSE)</f>
        <v>4.9530000000000003</v>
      </c>
      <c r="C11" s="6">
        <f>VLOOKUP($A11,'gwsa-imputed'!$A$2:$D$300,3,FALSE)</f>
        <v>4.9530000000000003</v>
      </c>
      <c r="D11" s="6" t="e">
        <f>VLOOKUP($A11,'gwsa-imputed'!$A$2:$D$300,4,FALSE)</f>
        <v>#N/A</v>
      </c>
    </row>
    <row r="12" spans="1:7" x14ac:dyDescent="0.2">
      <c r="A12" s="5">
        <f t="shared" si="0"/>
        <v>39783</v>
      </c>
      <c r="B12" s="6">
        <f>VLOOKUP(A12,'gwsa-imputed'!$A$2:$D$300,2,FALSE)</f>
        <v>3.7610000000000001</v>
      </c>
      <c r="C12" s="6">
        <f>VLOOKUP($A12,'gwsa-imputed'!$A$2:$D$300,3,FALSE)</f>
        <v>3.7610000000000001</v>
      </c>
      <c r="D12" s="6" t="e">
        <f>VLOOKUP($A12,'gwsa-imputed'!$A$2:$D$300,4,FALSE)</f>
        <v>#N/A</v>
      </c>
      <c r="F12" s="4" t="s">
        <v>10</v>
      </c>
      <c r="G12" s="3">
        <f>G9</f>
        <v>4</v>
      </c>
    </row>
    <row r="13" spans="1:7" x14ac:dyDescent="0.2">
      <c r="A13" s="5">
        <f t="shared" si="0"/>
        <v>39814</v>
      </c>
      <c r="B13" s="6">
        <f>VLOOKUP(A13,'gwsa-imputed'!$A$2:$D$300,2,FALSE)</f>
        <v>2.548</v>
      </c>
      <c r="C13" s="6">
        <f>VLOOKUP($A13,'gwsa-imputed'!$A$2:$D$300,3,FALSE)</f>
        <v>2.548</v>
      </c>
      <c r="D13" s="6" t="e">
        <f>VLOOKUP($A13,'gwsa-imputed'!$A$2:$D$300,4,FALSE)</f>
        <v>#N/A</v>
      </c>
      <c r="F13" s="4" t="s">
        <v>11</v>
      </c>
      <c r="G13" s="3">
        <f>G9+G10</f>
        <v>9</v>
      </c>
    </row>
    <row r="14" spans="1:7" x14ac:dyDescent="0.2">
      <c r="A14" s="5">
        <f t="shared" si="0"/>
        <v>39845</v>
      </c>
      <c r="B14" s="6">
        <f>VLOOKUP(A14,'gwsa-imputed'!$A$2:$D$300,2,FALSE)</f>
        <v>2.581</v>
      </c>
      <c r="C14" s="6">
        <f>VLOOKUP($A14,'gwsa-imputed'!$A$2:$D$300,3,FALSE)</f>
        <v>2.581</v>
      </c>
      <c r="D14" s="6" t="e">
        <f>VLOOKUP($A14,'gwsa-imputed'!$A$2:$D$300,4,FALSE)</f>
        <v>#N/A</v>
      </c>
    </row>
    <row r="15" spans="1:7" x14ac:dyDescent="0.2">
      <c r="A15" s="5">
        <f t="shared" si="0"/>
        <v>39873</v>
      </c>
      <c r="B15" s="6">
        <f>VLOOKUP(A15,'gwsa-imputed'!$A$2:$D$300,2,FALSE)</f>
        <v>1.98</v>
      </c>
      <c r="C15" s="6">
        <f>VLOOKUP($A15,'gwsa-imputed'!$A$2:$D$300,3,FALSE)</f>
        <v>1.98</v>
      </c>
      <c r="D15" s="6" t="e">
        <f>VLOOKUP($A15,'gwsa-imputed'!$A$2:$D$300,4,FALSE)</f>
        <v>#N/A</v>
      </c>
    </row>
    <row r="16" spans="1:7" x14ac:dyDescent="0.2">
      <c r="A16" s="5">
        <f t="shared" si="0"/>
        <v>39904</v>
      </c>
      <c r="B16" s="6">
        <f>VLOOKUP(A16,'gwsa-imputed'!$A$2:$D$300,2,FALSE)</f>
        <v>2.8279999999999998</v>
      </c>
      <c r="C16" s="6">
        <f>VLOOKUP($A16,'gwsa-imputed'!$A$2:$D$300,3,FALSE)</f>
        <v>2.8279999999999998</v>
      </c>
      <c r="D16" s="6" t="e">
        <f>VLOOKUP($A16,'gwsa-imputed'!$A$2:$D$300,4,FALSE)</f>
        <v>#N/A</v>
      </c>
    </row>
    <row r="17" spans="1:4" x14ac:dyDescent="0.2">
      <c r="A17" s="5">
        <f t="shared" si="0"/>
        <v>39934</v>
      </c>
      <c r="B17" s="6">
        <f>VLOOKUP(A17,'gwsa-imputed'!$A$2:$D$300,2,FALSE)</f>
        <v>4.2359999999999998</v>
      </c>
      <c r="C17" s="6">
        <f>VLOOKUP($A17,'gwsa-imputed'!$A$2:$D$300,3,FALSE)</f>
        <v>4.2359999999999998</v>
      </c>
      <c r="D17" s="6" t="e">
        <f>VLOOKUP($A17,'gwsa-imputed'!$A$2:$D$300,4,FALSE)</f>
        <v>#N/A</v>
      </c>
    </row>
    <row r="18" spans="1:4" x14ac:dyDescent="0.2">
      <c r="A18" s="5">
        <f t="shared" si="0"/>
        <v>39965</v>
      </c>
      <c r="B18" s="6">
        <f>VLOOKUP(A18,'gwsa-imputed'!$A$2:$D$300,2,FALSE)</f>
        <v>4.7839999999999998</v>
      </c>
      <c r="C18" s="6">
        <f>VLOOKUP($A18,'gwsa-imputed'!$A$2:$D$300,3,FALSE)</f>
        <v>4.7839999999999998</v>
      </c>
      <c r="D18" s="6" t="e">
        <f>VLOOKUP($A18,'gwsa-imputed'!$A$2:$D$300,4,FALSE)</f>
        <v>#N/A</v>
      </c>
    </row>
    <row r="19" spans="1:4" x14ac:dyDescent="0.2">
      <c r="A19" s="5">
        <f t="shared" si="0"/>
        <v>39995</v>
      </c>
      <c r="B19" s="6">
        <f>VLOOKUP(A19,'gwsa-imputed'!$A$2:$D$300,2,FALSE)</f>
        <v>5.1669999999999998</v>
      </c>
      <c r="C19" s="6">
        <f>VLOOKUP($A19,'gwsa-imputed'!$A$2:$D$300,3,FALSE)</f>
        <v>5.1669999999999998</v>
      </c>
      <c r="D19" s="6" t="e">
        <f>VLOOKUP($A19,'gwsa-imputed'!$A$2:$D$300,4,FALSE)</f>
        <v>#N/A</v>
      </c>
    </row>
    <row r="20" spans="1:4" x14ac:dyDescent="0.2">
      <c r="A20" s="5">
        <f t="shared" si="0"/>
        <v>40026</v>
      </c>
      <c r="B20" s="6">
        <f>VLOOKUP(A20,'gwsa-imputed'!$A$2:$D$300,2,FALSE)</f>
        <v>5.8550000000000004</v>
      </c>
      <c r="C20" s="6">
        <f>VLOOKUP($A20,'gwsa-imputed'!$A$2:$D$300,3,FALSE)</f>
        <v>5.8550000000000004</v>
      </c>
      <c r="D20" s="6" t="e">
        <f>VLOOKUP($A20,'gwsa-imputed'!$A$2:$D$300,4,FALSE)</f>
        <v>#N/A</v>
      </c>
    </row>
    <row r="21" spans="1:4" x14ac:dyDescent="0.2">
      <c r="A21" s="5">
        <f t="shared" si="0"/>
        <v>40057</v>
      </c>
      <c r="B21" s="6">
        <f>VLOOKUP(A21,'gwsa-imputed'!$A$2:$D$300,2,FALSE)</f>
        <v>6.1189999999999998</v>
      </c>
      <c r="C21" s="6">
        <f>VLOOKUP($A21,'gwsa-imputed'!$A$2:$D$300,3,FALSE)</f>
        <v>6.1189999999999998</v>
      </c>
      <c r="D21" s="6" t="e">
        <f>VLOOKUP($A21,'gwsa-imputed'!$A$2:$D$300,4,FALSE)</f>
        <v>#N/A</v>
      </c>
    </row>
    <row r="22" spans="1:4" x14ac:dyDescent="0.2">
      <c r="A22" s="5">
        <f t="shared" si="0"/>
        <v>40087</v>
      </c>
      <c r="B22" s="6">
        <f>VLOOKUP(A22,'gwsa-imputed'!$A$2:$D$300,2,FALSE)</f>
        <v>6.2279999999999998</v>
      </c>
      <c r="C22" s="6">
        <f>VLOOKUP($A22,'gwsa-imputed'!$A$2:$D$300,3,FALSE)</f>
        <v>6.2279999999999998</v>
      </c>
      <c r="D22" s="6" t="e">
        <f>VLOOKUP($A22,'gwsa-imputed'!$A$2:$D$300,4,FALSE)</f>
        <v>#N/A</v>
      </c>
    </row>
    <row r="23" spans="1:4" x14ac:dyDescent="0.2">
      <c r="A23" s="5">
        <f t="shared" si="0"/>
        <v>40118</v>
      </c>
      <c r="B23" s="6">
        <f>VLOOKUP(A23,'gwsa-imputed'!$A$2:$D$300,2,FALSE)</f>
        <v>5.0069999999999997</v>
      </c>
      <c r="C23" s="6">
        <f>VLOOKUP($A23,'gwsa-imputed'!$A$2:$D$300,3,FALSE)</f>
        <v>5.0069999999999997</v>
      </c>
      <c r="D23" s="6" t="e">
        <f>VLOOKUP($A23,'gwsa-imputed'!$A$2:$D$300,4,FALSE)</f>
        <v>#N/A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gwsa-imputed</vt:lpstr>
      <vt:lpstr>Summary</vt:lpstr>
      <vt:lpstr>2002</vt:lpstr>
      <vt:lpstr>2003</vt:lpstr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Norm Jones</dc:creator>
  <cp:lastModifiedBy>Norm Jones</cp:lastModifiedBy>
  <dcterms:created xsi:type="dcterms:W3CDTF">2024-02-07T20:18:46Z</dcterms:created>
  <dcterms:modified xsi:type="dcterms:W3CDTF">2024-02-14T21:52:35Z</dcterms:modified>
</cp:coreProperties>
</file>